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firstSheet="14" activeTab="18"/>
  </bookViews>
  <sheets>
    <sheet name="部门预算收支总体情况表" sheetId="1" r:id="rId1"/>
    <sheet name="部门收入总体情况表" sheetId="2" r:id="rId2"/>
    <sheet name="部门支出总体情况表" sheetId="3" r:id="rId3"/>
    <sheet name="部门支出总表（分类）" sheetId="4" r:id="rId4"/>
    <sheet name="支出预算明细表—工资福利支出" sheetId="5" r:id="rId5"/>
    <sheet name="支出预算明细表—一般商品和服务支出" sheetId="6" r:id="rId6"/>
    <sheet name="支出预算明细表—对个人和家庭的补助" sheetId="7" r:id="rId7"/>
    <sheet name="财政拨款收支总表 " sheetId="8" r:id="rId8"/>
    <sheet name="一般公共预算支出情况表" sheetId="9" r:id="rId9"/>
    <sheet name="一般公共预算基本支出情况表" sheetId="10" r:id="rId10"/>
    <sheet name="一般公共预算支出明细表—工资福利支出" sheetId="11" r:id="rId11"/>
    <sheet name="一般公共预算支出明细表—一般商品和服务支出" sheetId="12" r:id="rId12"/>
    <sheet name="一般公共预算支出明细表—对个人和家庭的补助" sheetId="13" r:id="rId13"/>
    <sheet name="政府性基金" sheetId="14" r:id="rId14"/>
    <sheet name="财政专户管理的非税拨款" sheetId="15" r:id="rId15"/>
    <sheet name="经费拨款" sheetId="16" r:id="rId16"/>
    <sheet name="专项资金预算汇总表" sheetId="17" r:id="rId17"/>
    <sheet name="三公经费预算表" sheetId="18" r:id="rId18"/>
    <sheet name="项目支出绩效目标表" sheetId="19" r:id="rId19"/>
    <sheet name="整体绩效目标表" sheetId="20" r:id="rId20"/>
  </sheets>
  <definedNames>
    <definedName name="_xlnm.Print_Area" localSheetId="1">'部门收入总体情况表'!$A$1:$H$11</definedName>
    <definedName name="_xlnm.Print_Area" localSheetId="0">'部门预算收支总体情况表'!$A$1:$F$30</definedName>
    <definedName name="_xlnm.Print_Area" localSheetId="3">'部门支出总表（分类）'!$A$1:$K$20</definedName>
    <definedName name="_xlnm.Print_Area" localSheetId="2">'部门支出总体情况表'!$A$1:$J$41</definedName>
    <definedName name="_xlnm.Print_Area" localSheetId="7">'财政拨款收支总表 '!$A$1:$D$30</definedName>
    <definedName name="_xlnm.Print_Area" localSheetId="14">'财政专户管理的非税拨款'!$A$1:$K$11</definedName>
    <definedName name="_xlnm.Print_Area" localSheetId="15">'经费拨款'!$A$1:$K$20</definedName>
    <definedName name="_xlnm.Print_Area" localSheetId="17">'三公经费预算表'!$A$1:$G$13</definedName>
    <definedName name="_xlnm.Print_Area" localSheetId="18">'项目支出绩效目标表'!$A$1:$M$23</definedName>
    <definedName name="_xlnm.Print_Area" localSheetId="9">'一般公共预算基本支出情况表'!$A$1:$H$19</definedName>
    <definedName name="_xlnm.Print_Area" localSheetId="12">'一般公共预算支出明细表—对个人和家庭的补助'!$A$1:$P$10</definedName>
    <definedName name="_xlnm.Print_Area" localSheetId="10">'一般公共预算支出明细表—工资福利支出'!$A$1:$R$19</definedName>
    <definedName name="_xlnm.Print_Area" localSheetId="11">'一般公共预算支出明细表—一般商品和服务支出'!$A$1:$AH$12</definedName>
    <definedName name="_xlnm.Print_Area" localSheetId="8">'一般公共预算支出情况表'!$A$1:$H$20</definedName>
    <definedName name="_xlnm.Print_Area" localSheetId="19">'整体绩效目标表'!$A$1:$M$12</definedName>
    <definedName name="_xlnm.Print_Area" localSheetId="13">'政府性基金'!$A$1:$K$8</definedName>
    <definedName name="_xlnm.Print_Area" localSheetId="6">'支出预算明细表—对个人和家庭的补助'!$A$1:$P$9</definedName>
    <definedName name="_xlnm.Print_Area" localSheetId="4">'支出预算明细表—工资福利支出'!$A$1:$R$19</definedName>
    <definedName name="_xlnm.Print_Area" localSheetId="5">'支出预算明细表—一般商品和服务支出'!$A$1:$AH$13</definedName>
    <definedName name="_xlnm.Print_Area" localSheetId="16">'专项资金预算汇总表'!$A$1:$M$19</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'一般公共预算支出明细表—一般商品和服务支出'!$A:$D,'一般公共预算支出明细表—一般商品和服务支出'!$1:$5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'支出预算明细表—一般商品和服务支出'!$A:$E,'支出预算明细表—一般商品和服务支出'!$1:$5</definedName>
    <definedName name="_xlnm.Print_Titles" localSheetId="16">'专项资金预算汇总表'!$1:$6</definedName>
    <definedName name="_xlnm.Print_Titles">#N/A</definedName>
    <definedName name="公式">GET.CELL(48,INDIRECT("rc",FALSE))</definedName>
  </definedNames>
  <calcPr fullCalcOnLoad="1" iterate="1" iterateCount="100" iterateDelta="0.001"/>
</workbook>
</file>

<file path=xl/sharedStrings.xml><?xml version="1.0" encoding="utf-8"?>
<sst xmlns="http://schemas.openxmlformats.org/spreadsheetml/2006/main" count="1176" uniqueCount="376">
  <si>
    <t>附件1：</t>
  </si>
  <si>
    <t>州政府办2020年收支预算总表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</si>
  <si>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</si>
  <si>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</si>
  <si>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</si>
  <si>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</si>
  <si>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</si>
  <si>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</si>
  <si>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</si>
  <si>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</si>
  <si>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</si>
  <si>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</si>
  <si>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</si>
  <si>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</si>
  <si>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</si>
  <si>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</si>
  <si>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</si>
  <si>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</si>
  <si>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</si>
  <si>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</si>
  <si>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</si>
  <si>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</si>
  <si>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</si>
  <si>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</si>
  <si>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</si>
  <si>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</si>
  <si>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</si>
  <si>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</si>
  <si>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</si>
  <si>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</si>
  <si>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</si>
  <si>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</si>
  <si>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</si>
  <si>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</si>
  <si>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</si>
  <si>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</si>
  <si>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</si>
  <si>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</si>
  <si>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</si>
  <si>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</si>
  <si>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</si>
  <si>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</si>
  <si>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</si>
  <si>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</si>
  <si>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</si>
  <si>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</si>
  <si>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</si>
  <si>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</si>
  <si>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t>州政府办2020年收入总表</t>
  </si>
  <si>
    <t>单位</t>
  </si>
  <si>
    <t>总计</t>
  </si>
  <si>
    <t>一般公共预算拨款</t>
  </si>
  <si>
    <t>政府性基金拨款</t>
  </si>
  <si>
    <t>纳入专户管理的非税收入拨款</t>
  </si>
  <si>
    <t>下级上缴收入</t>
  </si>
  <si>
    <t>用事业基金弥补收支差额</t>
  </si>
  <si>
    <t>单位代码</t>
  </si>
  <si>
    <t>单位名称</t>
  </si>
  <si>
    <t>合计</t>
  </si>
  <si>
    <t>132001</t>
  </si>
  <si>
    <t>湘西州人民政府办公室本级</t>
  </si>
  <si>
    <t>132007</t>
  </si>
  <si>
    <t>州政府驻深圳办事处</t>
  </si>
  <si>
    <t>132008</t>
  </si>
  <si>
    <t>州政府驻长沙办事处</t>
  </si>
  <si>
    <t>132009</t>
  </si>
  <si>
    <t>州政府驻上海联络处</t>
  </si>
  <si>
    <t>132010</t>
  </si>
  <si>
    <t>州政府驻北京联络处</t>
  </si>
  <si>
    <t>附件3：</t>
  </si>
  <si>
    <t>州政府办2020年支出总表</t>
  </si>
  <si>
    <t>功能科目</t>
  </si>
  <si>
    <t>科目名称</t>
  </si>
  <si>
    <t>类</t>
  </si>
  <si>
    <t>款</t>
  </si>
  <si>
    <t>项</t>
  </si>
  <si>
    <t>201</t>
  </si>
  <si>
    <t>一般公共服务支出</t>
  </si>
  <si>
    <t xml:space="preserve">  201</t>
  </si>
  <si>
    <t>03</t>
  </si>
  <si>
    <t xml:space="preserve">  政府办公厅（室）及相关机构事务</t>
  </si>
  <si>
    <t xml:space="preserve">    201</t>
  </si>
  <si>
    <t xml:space="preserve">  03</t>
  </si>
  <si>
    <t>01</t>
  </si>
  <si>
    <t xml:space="preserve">    行政运行（政府办公厅（室）及相关机构事务）</t>
  </si>
  <si>
    <t>02</t>
  </si>
  <si>
    <t xml:space="preserve">    一般行政管理事务（政府办公厅（室）及相关机构事务）</t>
  </si>
  <si>
    <t>208</t>
  </si>
  <si>
    <t>社会保障和就业支出</t>
  </si>
  <si>
    <t xml:space="preserve">  208</t>
  </si>
  <si>
    <t>05</t>
  </si>
  <si>
    <t xml:space="preserve">  行政事业单位养老支出</t>
  </si>
  <si>
    <t xml:space="preserve">    208</t>
  </si>
  <si>
    <t xml:space="preserve">    行政单位离退休</t>
  </si>
  <si>
    <t xml:space="preserve">  05</t>
  </si>
  <si>
    <t xml:space="preserve">    机关事业单位基本养老保险缴费支出</t>
  </si>
  <si>
    <t>210</t>
  </si>
  <si>
    <t>卫生健康支出</t>
  </si>
  <si>
    <t xml:space="preserve">  210</t>
  </si>
  <si>
    <t>11</t>
  </si>
  <si>
    <t xml:space="preserve">  行政事业单位医疗</t>
  </si>
  <si>
    <t xml:space="preserve">    210</t>
  </si>
  <si>
    <t xml:space="preserve">  11</t>
  </si>
  <si>
    <t xml:space="preserve">    行政单位医疗</t>
  </si>
  <si>
    <t>221</t>
  </si>
  <si>
    <t>住房保障支出</t>
  </si>
  <si>
    <t xml:space="preserve">  221</t>
  </si>
  <si>
    <t xml:space="preserve">  住房改革支出</t>
  </si>
  <si>
    <t xml:space="preserve">    221</t>
  </si>
  <si>
    <t xml:space="preserve">  02</t>
  </si>
  <si>
    <t xml:space="preserve">    住房公积金</t>
  </si>
  <si>
    <t>附件4：</t>
  </si>
  <si>
    <t>州政府办2020年支出总表（分类）</t>
  </si>
  <si>
    <t>单位:万元</t>
  </si>
  <si>
    <t>功能科目名称</t>
  </si>
  <si>
    <t>基本支出</t>
  </si>
  <si>
    <t>项目支出</t>
  </si>
  <si>
    <t>上缴上级支出</t>
  </si>
  <si>
    <t>小计</t>
  </si>
  <si>
    <t>工资福利支出</t>
  </si>
  <si>
    <t>一般商品和服务支出</t>
  </si>
  <si>
    <t>对个人和家庭的补助</t>
  </si>
  <si>
    <t>附件5：</t>
  </si>
  <si>
    <t>州政府办2020年基本支出预算明细表—工资福利支出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</si>
  <si>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</si>
  <si>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</si>
  <si>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</si>
  <si>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</si>
  <si>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</si>
  <si>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</si>
  <si>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</si>
  <si>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</si>
  <si>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</si>
  <si>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</si>
  <si>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</si>
  <si>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</si>
  <si>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</si>
  <si>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</si>
  <si>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t>州政府办2020年基本支出预算明细表—一般商品和服务支出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</si>
  <si>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</si>
  <si>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</si>
  <si>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</si>
  <si>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</si>
  <si>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</si>
  <si>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</si>
  <si>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</si>
  <si>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</si>
  <si>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</si>
  <si>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</si>
  <si>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</si>
  <si>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</si>
  <si>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</si>
  <si>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</si>
  <si>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</si>
  <si>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</si>
  <si>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</si>
  <si>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</si>
  <si>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</si>
  <si>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</si>
  <si>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</si>
  <si>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</si>
  <si>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</si>
  <si>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</si>
  <si>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</si>
  <si>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</si>
  <si>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</si>
  <si>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</si>
  <si>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</si>
  <si>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</si>
  <si>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州政府办2020年基本支出预算明细表—对个人和家庭的补助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</si>
  <si>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</si>
  <si>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</si>
  <si>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</si>
  <si>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</si>
  <si>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</si>
  <si>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</si>
  <si>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</si>
  <si>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</si>
  <si>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</si>
  <si>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</si>
  <si>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</si>
  <si>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州政府办2020年财政拨款收支总表</t>
  </si>
  <si>
    <t>收                  入</t>
  </si>
  <si>
    <t>支                  出</t>
  </si>
  <si>
    <t>项         目</t>
  </si>
  <si>
    <t>项       目</t>
  </si>
  <si>
    <t xml:space="preserve">     经费拨款</t>
  </si>
  <si>
    <t xml:space="preserve">     纳入公共预算管理的非税收入拨款</t>
  </si>
  <si>
    <t>本 年 收 入 合 计</t>
  </si>
  <si>
    <t>本　年　支　出　合　计</t>
  </si>
  <si>
    <t>收  入  总  计</t>
  </si>
  <si>
    <t>支  出  总  计</t>
  </si>
  <si>
    <t>附件9：</t>
  </si>
  <si>
    <r>
      <t>州政府办</t>
    </r>
    <r>
      <rPr>
        <b/>
        <sz val="18"/>
        <rFont val="Times New Roman"/>
        <family val="1"/>
      </rPr>
      <t>2020</t>
    </r>
    <r>
      <rPr>
        <b/>
        <sz val="18"/>
        <rFont val="宋体"/>
        <family val="0"/>
      </rPr>
      <t>年一般公共预算支出情况表</t>
    </r>
  </si>
  <si>
    <t>科目编码</t>
  </si>
  <si>
    <t>附件10：</t>
  </si>
  <si>
    <r>
      <t>州政府办</t>
    </r>
    <r>
      <rPr>
        <b/>
        <sz val="18"/>
        <rFont val="Times New Roman"/>
        <family val="1"/>
      </rPr>
      <t>2020</t>
    </r>
    <r>
      <rPr>
        <b/>
        <sz val="18"/>
        <rFont val="宋体"/>
        <family val="0"/>
      </rPr>
      <t>年一般公共预算基本支出情况表</t>
    </r>
  </si>
  <si>
    <t>商品和服务支出</t>
  </si>
  <si>
    <t>附件11：</t>
  </si>
  <si>
    <t>州政府办2020年一般公共预算基本支出预算明细表—工资福利支出</t>
  </si>
  <si>
    <t>附件12：</t>
  </si>
  <si>
    <t>州政府办2020年一般公共预算基本支出预算明细表—一般商品和服务支出</t>
  </si>
  <si>
    <t>附件13：</t>
  </si>
  <si>
    <t>州政府办2020年一般公共预算基本支出预算明细表—对个人和家庭的补助</t>
  </si>
  <si>
    <t>附件14：</t>
  </si>
  <si>
    <t>州政府办2020年政府性基金预算支出情况表</t>
  </si>
  <si>
    <t>总  计</t>
  </si>
  <si>
    <t>附件15：</t>
  </si>
  <si>
    <t>州政府办2020年财政专户管理的非税拨款预算支出情况表</t>
  </si>
  <si>
    <t>备注：此项为州烟办工作经费</t>
  </si>
  <si>
    <t>附件16：</t>
  </si>
  <si>
    <t>州政府办2020年一般公共预算-经费拨款支出情况表</t>
  </si>
  <si>
    <t xml:space="preserve">   行政运行</t>
  </si>
  <si>
    <t xml:space="preserve">   一般行政管理事务</t>
  </si>
  <si>
    <t>附件17：</t>
  </si>
  <si>
    <t>州政府办2020年专项资金预算汇总表</t>
  </si>
  <si>
    <t>科目代码</t>
  </si>
  <si>
    <t>项目名称</t>
  </si>
  <si>
    <t>财政专户管理的非税收入拨款</t>
  </si>
  <si>
    <t>经费拨款</t>
  </si>
  <si>
    <t>纳入预算管理的非税收入拨款</t>
  </si>
  <si>
    <t xml:space="preserve">      201</t>
  </si>
  <si>
    <t xml:space="preserve">    03</t>
  </si>
  <si>
    <t xml:space="preserve">  01</t>
  </si>
  <si>
    <t xml:space="preserve">      行政运行（政府办公厅（室）及相关机构事务）</t>
  </si>
  <si>
    <t>政务值班及政府网站外聘费</t>
  </si>
  <si>
    <t xml:space="preserve">      一般行政管理事务（政府办公厅（室）及相关机构事务）</t>
  </si>
  <si>
    <t>客房运营及大楼维护和接待服务</t>
  </si>
  <si>
    <t>网络平台运行及设备维护费</t>
  </si>
  <si>
    <t>信息服务专项经费</t>
  </si>
  <si>
    <t>引进推介招商车辆运行信息网络专项经费</t>
  </si>
  <si>
    <t>运行协调专项经费</t>
  </si>
  <si>
    <t>政府办综合协调专项经费</t>
  </si>
  <si>
    <t>州挂职干部工作经费</t>
  </si>
  <si>
    <t>附件18：</t>
  </si>
  <si>
    <r>
      <t>州政府办</t>
    </r>
    <r>
      <rPr>
        <b/>
        <sz val="16"/>
        <rFont val="Times New Roman"/>
        <family val="1"/>
      </rPr>
      <t>2020</t>
    </r>
    <r>
      <rPr>
        <b/>
        <sz val="16"/>
        <rFont val="宋体"/>
        <family val="0"/>
      </rPr>
      <t>年一般公共预算</t>
    </r>
    <r>
      <rPr>
        <b/>
        <sz val="16"/>
        <rFont val="Times New Roman"/>
        <family val="1"/>
      </rPr>
      <t>“</t>
    </r>
    <r>
      <rPr>
        <b/>
        <sz val="16"/>
        <rFont val="宋体"/>
        <family val="0"/>
      </rPr>
      <t>三公</t>
    </r>
    <r>
      <rPr>
        <b/>
        <sz val="16"/>
        <rFont val="Times New Roman"/>
        <family val="1"/>
      </rPr>
      <t>”</t>
    </r>
    <r>
      <rPr>
        <b/>
        <sz val="16"/>
        <rFont val="宋体"/>
        <family val="0"/>
      </rPr>
      <t>经费预算表</t>
    </r>
  </si>
  <si>
    <t>三公经费预算数（一般公共预算拨款）</t>
  </si>
  <si>
    <t>公务用车购置及运行费</t>
  </si>
  <si>
    <t>其中：</t>
  </si>
  <si>
    <t>公务用车购置费</t>
  </si>
  <si>
    <t>公务用车运行费</t>
  </si>
  <si>
    <t>湘西州人民政府办公室</t>
  </si>
  <si>
    <t xml:space="preserve">  湘西州人民政府办公室本级</t>
  </si>
  <si>
    <t xml:space="preserve">  州政府驻深圳办事处</t>
  </si>
  <si>
    <t xml:space="preserve">  州政府驻长沙办事处</t>
  </si>
  <si>
    <t xml:space="preserve">  州政府驻上海联络处</t>
  </si>
  <si>
    <t xml:space="preserve">  州政府驻北京联络处</t>
  </si>
  <si>
    <t>附件19：</t>
  </si>
  <si>
    <t>州政府办2020年州本级部门预算部门专项绩效目标申报表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</si>
  <si>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</si>
  <si>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</si>
  <si>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</si>
  <si>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</si>
  <si>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</si>
  <si>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</si>
  <si>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</si>
  <si>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</si>
  <si>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</si>
  <si>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</si>
  <si>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</si>
  <si>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</si>
  <si>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132</t>
  </si>
  <si>
    <t xml:space="preserve">  132001</t>
  </si>
  <si>
    <t xml:space="preserve">    132001</t>
  </si>
  <si>
    <t xml:space="preserve">    网络平台运行及设备维护费</t>
  </si>
  <si>
    <t>财政拨款</t>
  </si>
  <si>
    <t>负责州政府办公室政务信息化规划、建设、技术与安全保障，负责州政府有关会议、活动的多媒体技术服务，负责州政府办公室与各县市人民政府、州直各部门计算机网络连接的建设和管理工作，负责州政府办公室决策服务系统数据的采集、处理和储存工作，组织开展中国湘西网的建设、运行管理和内容保障工作，负责普通密码管理。</t>
  </si>
  <si>
    <t>单位财务管理制度</t>
  </si>
  <si>
    <t>州政府办公室与电信湘西分公司战略合作协议</t>
  </si>
  <si>
    <t>保证州政府网络平台运行、机房服务器运行稳定，政府网站群信息及时公开</t>
  </si>
  <si>
    <t>分布实施，年尾完成</t>
  </si>
  <si>
    <t>夯实网络基础，网络互连互通，网络群信息采集率达90%以上，电视电话会议正常召开网络安全达标99%</t>
  </si>
  <si>
    <t xml:space="preserve">推进政府信息公开，建立高效政府、阳光政府、廉洁政府。
</t>
  </si>
  <si>
    <t>人力、物力、制度保障</t>
  </si>
  <si>
    <t xml:space="preserve">    政府办综合协调专项经费</t>
  </si>
  <si>
    <t xml:space="preserve">协助州人民政府领导同志审核或组织起草以州人民政府、州人民政府办公室名义发布的公文；负责州人民政府会议的会务工作，协助州人民政府领导同志组织会议议定事项的实施；办理上级领导同志的批示，并监督落实
</t>
  </si>
  <si>
    <t>单位工作职责</t>
  </si>
  <si>
    <t>对我州重要工作、重要项目建设进行调查研究，对各项政策进行研究，为州委、州政府提供决策参考，为经济发展搞好决策咨询。突出抓好重大决策、重要工作、重大项目和人民群众反映的热点难点督查督办，有效推动各项工作落实，更好地为全州经济社会发展服务,政务信息公开。</t>
  </si>
  <si>
    <t>召开调研会议，围绕州委、州政府中心工作开展调研；实施大督查工作机制，确保每项工作都能得到及时落实；推进金融创新，助推精准扶贫；加强州政府机关事务服务中心能力建设，抓好州政府机关驻地暨行政中心搬迁工作；抓实精准扶贫工作，如期完成驻点扶贫任务；创建“五型”机关；继续深化“放管服”改革，落实简政放权要求，全面提升政务公开水平。</t>
  </si>
  <si>
    <t>州政府目标管理每季督查一次。重要文件落实情况每季督查一次。及时督查州长办公会议及州政府常务会议精神落实情况。组织乡村振兴、生态文化旅游、特色小镇等专题调研，完成15篇左右的调研报告。</t>
  </si>
  <si>
    <t>形成一批调研成果，编印调研论文集，完成15篇左右的调研报告。完成相关通报或专报。督促各地完成当地扶贫减贫任务，及时、准确、真实报送相关信息。建议提案办结率100%，见面率100%，问题解决率60%，满意率90%以上。编刷《湘西政报》12期，《经济蓝皮书》1800份，《数字湘西》900份。</t>
  </si>
  <si>
    <t>有利于进一步为领导搞好决策、参谋服务，加快美丽湘西建设。</t>
  </si>
  <si>
    <t xml:space="preserve">    政务值班及政府网站外聘费</t>
  </si>
  <si>
    <t>负责州人民政府值班工作、政府网站管理、州政府机关大院行政事务、安全保卫和会议服务等工作。</t>
  </si>
  <si>
    <t>州政府办公室工作职责</t>
  </si>
  <si>
    <t>保证政策、政令的上传下达，政务工作、行政事务正常运行。</t>
  </si>
  <si>
    <t>按月按人发放工资</t>
  </si>
  <si>
    <t>聘请人员20人，基本工资47万元，养老金12万元，医保金6万元，考核奖115万元。</t>
  </si>
  <si>
    <t>保证会议服务，政务应急安全，网络平台运行稳定。</t>
  </si>
  <si>
    <t xml:space="preserve">    州挂职干部工作经费</t>
  </si>
  <si>
    <t>负责国家有关部委及博士团、济南市来州挂职干部的服务工作；加强与曾经在州挂职工作的领导联系</t>
  </si>
  <si>
    <t>单位财务制度</t>
  </si>
  <si>
    <t xml:space="preserve">根据州委、州政府的重要工作和重大部署，推动全州经济发展和促进政府中心工作更好地开展，为领导科学决策提供建议
</t>
  </si>
  <si>
    <t>根据州政府的工作安排和重要工作，按时开展决策咨询和调研，为州政府领导搞好决策服务。</t>
  </si>
  <si>
    <t>更好地为各级领导提供参谋、决策服务。</t>
  </si>
  <si>
    <t xml:space="preserve">人力、物力、制度保障
</t>
  </si>
  <si>
    <t xml:space="preserve">  132007</t>
  </si>
  <si>
    <t xml:space="preserve">    132007</t>
  </si>
  <si>
    <t xml:space="preserve">    信息服务专项经费</t>
  </si>
  <si>
    <t>加强办事处内部管理工作，积极为州长搞好宣传推介、招商引资、劳务输出、住处传递、公益慈善和服务接待等工作</t>
  </si>
  <si>
    <t>财务管理制度及专项资金管理办法(州政办函[2015]65号)</t>
  </si>
  <si>
    <t>搞好服务接待工作，宣传湘西，提高湘西知名度,接待180人</t>
  </si>
  <si>
    <t>全年控制接待标准，按工作计划有序进行</t>
  </si>
  <si>
    <t>接待外商30批次，让湘西州来深圳办事人员感到有家的温暖;加强办事处内部管理工作，积极做好招商引资工作</t>
  </si>
  <si>
    <t>接待180人</t>
  </si>
  <si>
    <t>人力财力制度保障</t>
  </si>
  <si>
    <t xml:space="preserve">  132008</t>
  </si>
  <si>
    <t xml:space="preserve">    132008</t>
  </si>
  <si>
    <t xml:space="preserve">    运行协调专项经费</t>
  </si>
  <si>
    <t>接访处置来长上访人员，接待联络服务，公车正常运行，接待我州来长公务人员。</t>
  </si>
  <si>
    <t>单位财务管理制度及财务专项资金管理办法，单位工作职责，会议纪要</t>
  </si>
  <si>
    <t>单位工作职责、会议纪要</t>
  </si>
  <si>
    <t>接待联络服务，严格控制公车运行，达到工作要求，让社会各方面都满意。</t>
  </si>
  <si>
    <t>接待联络服务，达到工作要求，让社会各方面都满意。</t>
  </si>
  <si>
    <t>接待联络服务，达到工作要求，让社会各方面都满意。年接待1200批次，2500人次</t>
  </si>
  <si>
    <t>接待联络服务，达到工作要求，让社会各方面都满意</t>
  </si>
  <si>
    <t>人员及车辆有保障</t>
  </si>
  <si>
    <t xml:space="preserve">  132009</t>
  </si>
  <si>
    <t xml:space="preserve">    132009</t>
  </si>
  <si>
    <t xml:space="preserve">    引进推介招商车辆运行信息网络专项经费</t>
  </si>
  <si>
    <t>1、负责与上海的经济技术合作，为湘西引进项目，资金技术、人才和先进管理经验；
2、负责与上海市党、政、军机关、湘西籍人士和各界人士的联络，争取对湘西经济建设和社会发展的支持帮助；
3、围绕州委、州政府的中心工作；
4、负责州级领导在上海接待工作；承办州委、州政府交办其他事项。</t>
  </si>
  <si>
    <t>财政管理制度及专资金管理制度（州政府办函[2015]65号）</t>
  </si>
  <si>
    <t>会议纪要</t>
  </si>
  <si>
    <t>1、负责与上海的经济技术合作引进资金、先进技术、现代管理；
2、开发信息资源，建立、健全信息网络；
3、与湘西籍企业家建立良好的生态系统；
4、大办推进湘西的农副新产品；
5、把湘西招商引资项目推进给沪商会前来考察项目。年底完成计划。</t>
  </si>
  <si>
    <t>协助上海湘西商会去各地区考察项目，做好沪企业来湘西考察工作的联络，继续抓好湘西酒鬼、泸溪碰柑、湘西黄牛、凤凰红心猕猴桃在沪销售。围绕州委州政府的中心工作，开发信息资源，建立、健全信息网络</t>
  </si>
  <si>
    <t>加强领导，强化责任，按照相关管理制度完成工作任务</t>
  </si>
  <si>
    <t xml:space="preserve">  132010</t>
  </si>
  <si>
    <t xml:space="preserve">    132010</t>
  </si>
  <si>
    <t xml:space="preserve">    客房运营及大楼维护和接待服务</t>
  </si>
  <si>
    <t>非税拨款</t>
  </si>
  <si>
    <t>负责与国家部委的联系，加强与北京的经济技术合作，围绕州委、州人民政府的中心工作，开发信息资源，建立、健全信息网络，为州委、州人民政府决策提供信息服务。负责与中央和国家机关及北京市党政军机关、湘西籍人士和各界人士的联络，争取他们对我州经济技术和社会发展的支持和帮助。负责州领导在北京的接待服务工作，为州直单位和各县市在北京进行公务活动的人员提供方便。承办州委、州人民政府交办的其他事项。</t>
  </si>
  <si>
    <t>州内公务接待管理制度、单位内部管理制度、联络处接待管理制度</t>
  </si>
  <si>
    <t>每季度主动上门企业推荐三家，每年参加在京招商推荐会议一次，每年带领意向企业赴湘实地考察一次，每季度更新首湘缘网站推荐信息三篇以上。</t>
  </si>
  <si>
    <t>派出专人参与驻京劝返日常工作，与驻京信访工作组密切日常工作联络，加强信访情报互通，为驻京信访工作组提供一定的资金、人力、车辆支持。</t>
  </si>
  <si>
    <t>搞好内部客房运营，为来京公务提供后勤服务保障。为州领导来京公务提供客房接待服务</t>
  </si>
  <si>
    <t>聘请客房服务员、驾驶员、厨师等聘用人员共8名。做好租金和相关费用应收尽收，确保国有资产的保值增值。完成1-7楼租赁租金收入850万元，完成8-10楼客房运营收入50万元。</t>
  </si>
  <si>
    <t>为州直单位和各县市在北京进行公务活动的人员提供方便。承办州委、州人民政府交办的其他事项</t>
  </si>
  <si>
    <t>搞好内部客房运营，为来京公务提供后勤服务保障。为州领导来京公务提供客房接待服务，完成信访维稳、招商引资、联络服务等工作任务。</t>
  </si>
  <si>
    <t>完善机制</t>
  </si>
  <si>
    <t>圆满完成全国“两会”期间和其他领导在京的各项接待服务。同时为州直、县市单位来京汇报和办事提供便捷周到的服务。宾客满意度100%。</t>
  </si>
  <si>
    <t>附件20：</t>
  </si>
  <si>
    <t>州政府办2020年州本级部门预算单位整体绩效目标申报表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</si>
  <si>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</si>
  <si>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</si>
  <si>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</si>
  <si>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</si>
  <si>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</si>
  <si>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</si>
  <si>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</si>
  <si>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</si>
  <si>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</si>
  <si>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</si>
  <si>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</si>
  <si>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</si>
  <si>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</si>
  <si>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加强办事处内部管理工作，积极为州搞好宣传推介、招商引资、劳务输出、信息传递、公益慈善、服务接待等工作</t>
  </si>
  <si>
    <t>发挥窗口桥梁作用，实现经济和社会效益双丰收</t>
  </si>
  <si>
    <t>100%</t>
  </si>
  <si>
    <t>及时完整全面公开</t>
  </si>
  <si>
    <t>招商引资</t>
  </si>
  <si>
    <t>服务联络、提升湘西在外知名度</t>
  </si>
  <si>
    <t>95%</t>
  </si>
  <si>
    <t>每年近2000人赴省上访，确保平安返回，争取先进单位，工作受到服务对象及有关部门好评；年接待1200批次，2500人次</t>
  </si>
  <si>
    <t>搞好湘西大厦物业管理，确保租赁合同顺利履行，搞好内部客房运营，为来京公务提供后勤服务保障。为州领导来京公务提供客房接待服务，完成信访维稳、招商引资、联络服务等工作任务。</t>
  </si>
  <si>
    <t>按照国家相关政策公开</t>
  </si>
  <si>
    <t>加强对租赁物业的协调服务和管理工作，做好租金和相关费用应收尽收，确保国有资产的保值增值。完成租赁租金收入850万元，完成客房运营收入50万元。</t>
  </si>
  <si>
    <t>（一）协助州人民政府领导审核或组织起草以州政府、州政府办名义发布的公文。（二）研究州人民政府各部门和各县市人民政府请示州人民政府的事项，提出审核意见，报州人民政府领导审批。（三）负责州人民政府会议的会务工作，协助州人民政府领导同志组织会议议定事项的实施。（四）根据州人民政府领导同志的指示，对有关问题进行协调，提出处理意见，报州人民政府领导同志决定。（五）办理上级领导同志的批示，并督促落实。（六）协助州人民政府领导同志组织处理需由州人民政府直接处理的突发事件；负责州人民政府值班工作，及时向州人民政府领导同志报告重要情况，协助处理各部门和各县市向州人民政府反映的重要问题。（七）负责组织起草州人民政府文件、工作报告和主要领导讲话，以及州人民政府领导交办的其它文字综合材料；围绕全州经济社会发展和政府专项工作牵头组织调查研究，为领导科学决策提供建议。</t>
  </si>
  <si>
    <t>1、围绕州委、州政府的中心工作，把工作做好；2、严格执行国家财务制度和财经纪律，合理开支、厉行节约；3、严控“三公经费”和重点费用开支，“三公经费”在去年支出基础上不增长。目标符合国家的法律法规、国民经济和社会发展总体规划，符合单位“三定”方案确定的职责，符合单位的“中长期规划”。</t>
  </si>
  <si>
    <t>在规定时间内将决算信息进行公开</t>
  </si>
  <si>
    <t>推行全员绩效管理机制。强化办公室预算资金管理，科学编制年度部门预算，按时、足额转拨预算资金，无截留、挤占、挪用资金现象。以财经制度为准绳，进一步规范财务报账行为，对每笔预算支出都做到先审核、再支付到，加大支出审核监督力度，杜绝漏洞，减少浪费，节约开支</t>
  </si>
  <si>
    <t>州政府办紧紧围绕州委、州政府中心工作、重点工作，牢牢抓住十项重点工作，精准发力，勇于担当，主动作为，政府办各项工作更加规范、务实、高效、有序，在服务领导、服务基层、服务群众的工作中，开创了办公室工作的新局面</t>
  </si>
  <si>
    <t>通过向服务对象、社会公众及部门内部员工发放问卷调查，经统计对州政府办的履职效果、厉行节约、信息公开等情况满意度为：服务对象满意度×50%+社会公众满意度×40%+部门内部员工满意度×100%=（2788/30）*50%+（2808/30）*40%+（2982/30）*10%=93.85分，对州政府办工作开展情况、社会效益等关注程度高，满意度很好，结果大于90%。</t>
  </si>
  <si>
    <t>按规定时间公开</t>
  </si>
  <si>
    <t>加快湘西经济增长</t>
  </si>
  <si>
    <t>完成本单位日常事务和上级部门布置的工作任务，为湘西经济工作发展提供服务</t>
  </si>
  <si>
    <t>满意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</si>
</sst>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s>
  <fonts count="45">
    <font>
      <sz val="9"/>
      <name val="宋体"/>
      <family val="0"/>
    </font>
    <font>
      <sz val="10"/>
      <name val="宋体"/>
      <family val="0"/>
    </font>
    <font>
      <b/>
      <sz val="10"/>
      <name val="实体"/>
      <family val="0"/>
    </font>
    <font>
      <b/>
      <sz val="16"/>
      <name val="宋体"/>
      <family val="0"/>
    </font>
    <font>
      <b/>
      <sz val="10"/>
      <name val="宋体"/>
      <family val="0"/>
    </font>
    <font>
      <b/>
      <sz val="22"/>
      <name val="宋体"/>
      <family val="0"/>
    </font>
    <font>
      <sz val="9"/>
      <name val="Times New Roman"/>
      <family val="1"/>
    </font>
    <font>
      <b/>
      <sz val="18"/>
      <name val="Times New Roman"/>
      <family val="1"/>
    </font>
    <font>
      <sz val="10"/>
      <name val="Times New Roman"/>
      <family val="1"/>
    </font>
    <font>
      <b/>
      <sz val="12"/>
      <name val="宋体"/>
      <family val="0"/>
    </font>
    <font>
      <sz val="12"/>
      <name val="宋体"/>
      <family val="0"/>
    </font>
    <font>
      <sz val="18"/>
      <name val="Times New Roman"/>
      <family val="1"/>
    </font>
    <font>
      <b/>
      <sz val="10"/>
      <name val="Times New Roman"/>
      <family val="1"/>
    </font>
    <font>
      <b/>
      <sz val="9"/>
      <name val="宋体"/>
      <family val="0"/>
    </font>
    <font>
      <b/>
      <sz val="15"/>
      <name val="宋体"/>
      <family val="0"/>
    </font>
    <font>
      <sz val="14"/>
      <name val="宋体"/>
      <family val="0"/>
    </font>
    <font>
      <b/>
      <sz val="18"/>
      <name val="宋体"/>
      <family val="0"/>
    </font>
    <font>
      <b/>
      <sz val="9"/>
      <name val="Times New Roman"/>
      <family val="1"/>
    </font>
    <font>
      <sz val="10"/>
      <name val="实体"/>
      <family val="0"/>
    </font>
    <font>
      <b/>
      <sz val="10"/>
      <name val="黑体"/>
      <family val="3"/>
    </font>
    <font>
      <u val="single"/>
      <sz val="9"/>
      <name val="宋体"/>
      <family val="0"/>
    </font>
    <font>
      <b/>
      <sz val="11"/>
      <color indexed="54"/>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sz val="11"/>
      <color indexed="20"/>
      <name val="宋体"/>
      <family val="0"/>
    </font>
    <font>
      <sz val="11"/>
      <color indexed="62"/>
      <name val="宋体"/>
      <family val="0"/>
    </font>
    <font>
      <sz val="11"/>
      <color indexed="17"/>
      <name val="宋体"/>
      <family val="0"/>
    </font>
    <font>
      <b/>
      <sz val="18"/>
      <color indexed="54"/>
      <name val="宋体"/>
      <family val="0"/>
    </font>
    <font>
      <b/>
      <sz val="18"/>
      <color indexed="56"/>
      <name val="宋体"/>
      <family val="0"/>
    </font>
    <font>
      <u val="single"/>
      <sz val="11"/>
      <color indexed="20"/>
      <name val="宋体"/>
      <family val="0"/>
    </font>
    <font>
      <u val="single"/>
      <sz val="11"/>
      <color indexed="12"/>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b/>
      <sz val="16"/>
      <name val="Times New Roman"/>
      <family val="1"/>
    </font>
    <font>
      <sz val="10"/>
      <color indexed="8"/>
      <name val="宋体"/>
      <family val="0"/>
    </font>
    <font>
      <sz val="9"/>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color indexed="8"/>
      </left>
      <right style="thin"/>
      <top style="thin"/>
      <bottom style="thin"/>
    </border>
    <border>
      <left style="thin"/>
      <right style="thin"/>
      <top>
        <color indexed="63"/>
      </top>
      <bottom>
        <color indexed="63"/>
      </bottom>
    </border>
    <border>
      <left style="thin">
        <color indexed="8"/>
      </left>
      <right style="thin">
        <color indexed="8"/>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style="thin"/>
      <top style="thin"/>
      <bottom style="thin">
        <color indexed="8"/>
      </bottom>
    </border>
    <border>
      <left style="thin">
        <color indexed="8"/>
      </left>
      <right style="thin"/>
      <top style="thin">
        <color indexed="8"/>
      </top>
      <bottom style="thin"/>
    </border>
  </borders>
  <cellStyleXfs count="9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0" fontId="23" fillId="5" borderId="0" applyNumberFormat="0" applyBorder="0" applyAlignment="0" applyProtection="0"/>
    <xf numFmtId="0" fontId="29"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5"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40" fillId="0" borderId="3" applyNumberFormat="0" applyFill="0" applyAlignment="0" applyProtection="0"/>
    <xf numFmtId="0" fontId="23" fillId="4" borderId="0" applyNumberFormat="0" applyBorder="0" applyAlignment="0" applyProtection="0"/>
    <xf numFmtId="0" fontId="23" fillId="3" borderId="0" applyNumberFormat="0" applyBorder="0" applyAlignment="0" applyProtection="0"/>
    <xf numFmtId="0" fontId="37" fillId="4" borderId="4" applyNumberFormat="0" applyAlignment="0" applyProtection="0"/>
    <xf numFmtId="0" fontId="38" fillId="13" borderId="5" applyNumberFormat="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9" fillId="0" borderId="6" applyNumberFormat="0" applyFill="0" applyAlignment="0" applyProtection="0"/>
    <xf numFmtId="0" fontId="23" fillId="2" borderId="0" applyNumberFormat="0" applyBorder="0" applyAlignment="0" applyProtection="0"/>
    <xf numFmtId="0" fontId="23" fillId="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41" fillId="9" borderId="0" applyNumberFormat="0" applyBorder="0" applyAlignment="0" applyProtection="0"/>
    <xf numFmtId="0" fontId="24" fillId="4" borderId="7" applyNumberFormat="0" applyAlignment="0" applyProtection="0"/>
    <xf numFmtId="0" fontId="27" fillId="7" borderId="4" applyNumberFormat="0" applyAlignment="0" applyProtection="0"/>
    <xf numFmtId="0" fontId="31" fillId="0" borderId="0" applyNumberFormat="0" applyFill="0" applyBorder="0" applyAlignment="0" applyProtection="0"/>
    <xf numFmtId="0" fontId="23" fillId="3" borderId="8" applyNumberFormat="0" applyFont="0" applyAlignment="0" applyProtection="0"/>
  </cellStyleXfs>
  <cellXfs count="285">
    <xf numFmtId="0" fontId="0" fillId="0" borderId="0" xfId="0" applyAlignment="1" applyProtection="1">
      <alignment/>
      <protection/>
    </xf>
    <xf numFmtId="0" fontId="0" fillId="0" borderId="0" xfId="57" applyFill="1">
      <alignment/>
      <protection/>
    </xf>
    <xf numFmtId="0" fontId="0" fillId="0" borderId="0" xfId="57">
      <alignment/>
      <protection/>
    </xf>
    <xf numFmtId="0" fontId="2" fillId="0" borderId="0" xfId="0" applyFont="1" applyAlignment="1" applyProtection="1">
      <alignment horizontal="left" vertical="center"/>
      <protection/>
    </xf>
    <xf numFmtId="0" fontId="3" fillId="0" borderId="0" xfId="57" applyFont="1" applyAlignment="1">
      <alignment horizontal="centerContinuous" vertical="center"/>
      <protection/>
    </xf>
    <xf numFmtId="0" fontId="4" fillId="0" borderId="9" xfId="57" applyFont="1" applyBorder="1" applyAlignment="1">
      <alignment horizontal="centerContinuous" vertical="center"/>
      <protection/>
    </xf>
    <xf numFmtId="0" fontId="4" fillId="0" borderId="10" xfId="57" applyFont="1" applyBorder="1" applyAlignment="1">
      <alignment horizontal="centerContinuous" vertical="center"/>
      <protection/>
    </xf>
    <xf numFmtId="0" fontId="4" fillId="0" borderId="11" xfId="57" applyFont="1" applyBorder="1" applyAlignment="1">
      <alignment horizontal="center" vertical="center" wrapText="1"/>
      <protection/>
    </xf>
    <xf numFmtId="0" fontId="4" fillId="0" borderId="12" xfId="57" applyFont="1" applyBorder="1" applyAlignment="1">
      <alignment horizontal="center" vertical="center" wrapText="1"/>
      <protection/>
    </xf>
    <xf numFmtId="49" fontId="1" fillId="0" borderId="10" xfId="57" applyNumberFormat="1" applyFont="1" applyFill="1" applyBorder="1" applyAlignment="1" applyProtection="1">
      <alignment horizontal="left" vertical="center" wrapText="1"/>
      <protection/>
    </xf>
    <xf numFmtId="49" fontId="1" fillId="0" borderId="9" xfId="57" applyNumberFormat="1" applyFont="1" applyFill="1" applyBorder="1" applyAlignment="1" applyProtection="1">
      <alignment horizontal="left" vertical="center" wrapText="1"/>
      <protection/>
    </xf>
    <xf numFmtId="176" fontId="1" fillId="0" borderId="13" xfId="57" applyNumberFormat="1" applyFont="1" applyFill="1" applyBorder="1" applyAlignment="1" applyProtection="1">
      <alignment horizontal="right" vertical="center" wrapText="1"/>
      <protection/>
    </xf>
    <xf numFmtId="49" fontId="1" fillId="0" borderId="10" xfId="57" applyNumberFormat="1" applyFont="1" applyFill="1" applyBorder="1" applyAlignment="1" applyProtection="1">
      <alignment horizontal="center" vertical="center" wrapText="1"/>
      <protection/>
    </xf>
    <xf numFmtId="49" fontId="1" fillId="0" borderId="9" xfId="57" applyNumberFormat="1" applyFont="1" applyFill="1" applyBorder="1" applyAlignment="1" applyProtection="1">
      <alignment horizontal="center" vertical="center" wrapText="1"/>
      <protection/>
    </xf>
    <xf numFmtId="49" fontId="1" fillId="0" borderId="13" xfId="57" applyNumberFormat="1" applyFont="1" applyFill="1" applyBorder="1" applyAlignment="1" applyProtection="1">
      <alignment horizontal="center" vertical="center" wrapText="1"/>
      <protection/>
    </xf>
    <xf numFmtId="0" fontId="4" fillId="0" borderId="0" xfId="56" applyFont="1" applyAlignment="1">
      <alignment horizontal="right" vertical="center"/>
      <protection/>
    </xf>
    <xf numFmtId="0" fontId="4" fillId="0" borderId="10" xfId="57" applyFont="1" applyBorder="1" applyAlignment="1">
      <alignment horizontal="center" vertical="center" wrapText="1"/>
      <protection/>
    </xf>
    <xf numFmtId="0" fontId="0" fillId="0" borderId="0" xfId="0" applyFill="1" applyAlignment="1" applyProtection="1">
      <alignment/>
      <protection/>
    </xf>
    <xf numFmtId="0" fontId="0" fillId="0" borderId="0" xfId="56" applyFill="1">
      <alignment/>
      <protection/>
    </xf>
    <xf numFmtId="0" fontId="0" fillId="0" borderId="0" xfId="56">
      <alignment/>
      <protection/>
    </xf>
    <xf numFmtId="0" fontId="3" fillId="0" borderId="0" xfId="56" applyFont="1" applyAlignment="1">
      <alignment horizontal="centerContinuous" vertical="center"/>
      <protection/>
    </xf>
    <xf numFmtId="0" fontId="5" fillId="0" borderId="0" xfId="56" applyFont="1" applyAlignment="1">
      <alignment horizontal="centerContinuous" vertical="center"/>
      <protection/>
    </xf>
    <xf numFmtId="0" fontId="4" fillId="0" borderId="12" xfId="56" applyFont="1" applyBorder="1" applyAlignment="1">
      <alignment horizontal="center" vertical="center" wrapText="1"/>
      <protection/>
    </xf>
    <xf numFmtId="49" fontId="1" fillId="0" borderId="14" xfId="56" applyNumberFormat="1" applyFont="1" applyFill="1" applyBorder="1" applyAlignment="1" applyProtection="1">
      <alignment horizontal="left" vertical="center" wrapText="1"/>
      <protection/>
    </xf>
    <xf numFmtId="49" fontId="1" fillId="0" borderId="10" xfId="56" applyNumberFormat="1" applyFont="1" applyFill="1" applyBorder="1" applyAlignment="1" applyProtection="1">
      <alignment horizontal="center" vertical="center" wrapText="1"/>
      <protection/>
    </xf>
    <xf numFmtId="176" fontId="1" fillId="0" borderId="13" xfId="56" applyNumberFormat="1" applyFont="1" applyFill="1" applyBorder="1" applyAlignment="1" applyProtection="1">
      <alignment horizontal="center" vertical="center" wrapText="1"/>
      <protection/>
    </xf>
    <xf numFmtId="49" fontId="1" fillId="0" borderId="14" xfId="56" applyNumberFormat="1" applyFont="1" applyFill="1" applyBorder="1" applyAlignment="1" applyProtection="1">
      <alignment horizontal="center" vertical="center" wrapText="1"/>
      <protection/>
    </xf>
    <xf numFmtId="49" fontId="1" fillId="0" borderId="9" xfId="56" applyNumberFormat="1" applyFont="1" applyFill="1" applyBorder="1" applyAlignment="1" applyProtection="1">
      <alignment horizontal="center" vertical="center" wrapText="1"/>
      <protection/>
    </xf>
    <xf numFmtId="49" fontId="1" fillId="0" borderId="13" xfId="56" applyNumberFormat="1" applyFont="1" applyFill="1" applyBorder="1" applyAlignment="1" applyProtection="1">
      <alignment horizontal="center" vertical="center" wrapText="1"/>
      <protection/>
    </xf>
    <xf numFmtId="49" fontId="1" fillId="0" borderId="14" xfId="56" applyNumberFormat="1" applyFont="1" applyFill="1" applyBorder="1" applyAlignment="1" applyProtection="1">
      <alignment vertical="center" wrapText="1"/>
      <protection/>
    </xf>
    <xf numFmtId="49" fontId="1" fillId="0" borderId="10" xfId="56" applyNumberFormat="1" applyFont="1" applyFill="1" applyBorder="1" applyAlignment="1" applyProtection="1">
      <alignment vertical="center" wrapText="1"/>
      <protection/>
    </xf>
    <xf numFmtId="49" fontId="1" fillId="0" borderId="9" xfId="56" applyNumberFormat="1" applyFont="1" applyFill="1" applyBorder="1" applyAlignment="1" applyProtection="1">
      <alignment vertical="center" wrapText="1"/>
      <protection/>
    </xf>
    <xf numFmtId="49" fontId="1" fillId="0" borderId="13" xfId="56" applyNumberFormat="1" applyFont="1" applyFill="1" applyBorder="1" applyAlignment="1" applyProtection="1">
      <alignment vertical="center" wrapText="1"/>
      <protection/>
    </xf>
    <xf numFmtId="0" fontId="4" fillId="0" borderId="10" xfId="56" applyFont="1" applyBorder="1" applyAlignment="1">
      <alignment horizontal="center" vertical="center" wrapText="1"/>
      <protection/>
    </xf>
    <xf numFmtId="0" fontId="6" fillId="0" borderId="0" xfId="0" applyFont="1" applyAlignment="1">
      <alignment/>
    </xf>
    <xf numFmtId="0" fontId="3"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centerContinuous" vertical="center"/>
      <protection/>
    </xf>
    <xf numFmtId="0" fontId="8" fillId="0" borderId="0" xfId="0" applyFont="1" applyAlignment="1">
      <alignment horizontal="center" vertical="center" wrapText="1"/>
    </xf>
    <xf numFmtId="0" fontId="4" fillId="4" borderId="10" xfId="0" applyNumberFormat="1" applyFont="1" applyFill="1" applyBorder="1" applyAlignment="1" applyProtection="1">
      <alignment horizontal="center" vertical="center" wrapText="1"/>
      <protection/>
    </xf>
    <xf numFmtId="0" fontId="4" fillId="4" borderId="14" xfId="0" applyNumberFormat="1" applyFont="1" applyFill="1" applyBorder="1" applyAlignment="1" applyProtection="1">
      <alignment horizontal="centerContinuous" vertical="center"/>
      <protection/>
    </xf>
    <xf numFmtId="0" fontId="4" fillId="4" borderId="13" xfId="0" applyNumberFormat="1" applyFont="1" applyFill="1" applyBorder="1" applyAlignment="1" applyProtection="1">
      <alignment horizontal="centerContinuous" vertical="center"/>
      <protection/>
    </xf>
    <xf numFmtId="0" fontId="4" fillId="4" borderId="9" xfId="0" applyNumberFormat="1" applyFont="1" applyFill="1" applyBorder="1" applyAlignment="1" applyProtection="1">
      <alignment horizontal="centerContinuous" vertical="center"/>
      <protection/>
    </xf>
    <xf numFmtId="0" fontId="4" fillId="4" borderId="12"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left" vertical="center" wrapText="1"/>
      <protection/>
    </xf>
    <xf numFmtId="176" fontId="1" fillId="0" borderId="10" xfId="0" applyNumberFormat="1" applyFont="1" applyFill="1" applyBorder="1" applyAlignment="1" applyProtection="1">
      <alignment horizontal="right" vertical="center" wrapText="1"/>
      <protection/>
    </xf>
    <xf numFmtId="176" fontId="1" fillId="0" borderId="13" xfId="0" applyNumberFormat="1" applyFont="1" applyFill="1" applyBorder="1" applyAlignment="1" applyProtection="1">
      <alignment horizontal="right" vertical="center" wrapText="1"/>
      <protection/>
    </xf>
    <xf numFmtId="176" fontId="1" fillId="0" borderId="9" xfId="0" applyNumberFormat="1" applyFont="1" applyFill="1" applyBorder="1" applyAlignment="1" applyProtection="1">
      <alignment horizontal="right" vertical="center" wrapText="1"/>
      <protection/>
    </xf>
    <xf numFmtId="0" fontId="8" fillId="0" borderId="0" xfId="0" applyFont="1" applyFill="1" applyAlignment="1">
      <alignment horizontal="center" vertical="center" wrapText="1"/>
    </xf>
    <xf numFmtId="0" fontId="6" fillId="0" borderId="0" xfId="0" applyFont="1" applyFill="1" applyAlignment="1">
      <alignment/>
    </xf>
    <xf numFmtId="0" fontId="0" fillId="0" borderId="0" xfId="60" applyFill="1">
      <alignment/>
      <protection/>
    </xf>
    <xf numFmtId="0" fontId="0" fillId="0" borderId="0" xfId="60">
      <alignment/>
      <protection/>
    </xf>
    <xf numFmtId="0" fontId="3" fillId="0" borderId="0" xfId="60" applyFont="1" applyAlignment="1">
      <alignment horizontal="centerContinuous" vertical="center"/>
      <protection/>
    </xf>
    <xf numFmtId="0" fontId="9" fillId="0" borderId="0" xfId="60" applyFont="1" applyAlignment="1">
      <alignment horizontal="centerContinuous"/>
      <protection/>
    </xf>
    <xf numFmtId="0" fontId="4" fillId="0" borderId="10" xfId="60" applyFont="1" applyFill="1" applyBorder="1" applyAlignment="1">
      <alignment horizontal="centerContinuous" vertical="center" wrapText="1"/>
      <protection/>
    </xf>
    <xf numFmtId="49" fontId="1" fillId="0" borderId="10" xfId="60" applyNumberFormat="1" applyFont="1" applyFill="1" applyBorder="1" applyAlignment="1" applyProtection="1">
      <alignment horizontal="left" vertical="center" wrapText="1"/>
      <protection/>
    </xf>
    <xf numFmtId="176" fontId="1" fillId="0" borderId="10" xfId="60" applyNumberFormat="1" applyFont="1" applyFill="1" applyBorder="1" applyAlignment="1" applyProtection="1">
      <alignment horizontal="right" vertical="center" wrapText="1"/>
      <protection/>
    </xf>
    <xf numFmtId="0" fontId="4" fillId="0" borderId="0" xfId="0" applyFont="1" applyFill="1" applyAlignment="1" applyProtection="1">
      <alignment horizontal="right" vertical="center"/>
      <protection/>
    </xf>
    <xf numFmtId="0" fontId="0" fillId="0" borderId="0" xfId="59" applyFill="1">
      <alignment/>
      <protection/>
    </xf>
    <xf numFmtId="0" fontId="0" fillId="0" borderId="0" xfId="59">
      <alignment/>
      <protection/>
    </xf>
    <xf numFmtId="0" fontId="3" fillId="0" borderId="0" xfId="59" applyFont="1" applyAlignment="1">
      <alignment horizontal="centerContinuous"/>
      <protection/>
    </xf>
    <xf numFmtId="0" fontId="0" fillId="0" borderId="0" xfId="59" applyAlignment="1">
      <alignment horizontal="centerContinuous"/>
      <protection/>
    </xf>
    <xf numFmtId="0" fontId="4" fillId="0" borderId="12" xfId="58" applyFont="1" applyFill="1" applyBorder="1" applyAlignment="1">
      <alignment horizontal="centerContinuous" vertical="center" wrapText="1"/>
      <protection/>
    </xf>
    <xf numFmtId="0" fontId="4" fillId="0" borderId="15" xfId="58" applyFont="1" applyFill="1" applyBorder="1" applyAlignment="1">
      <alignment horizontal="centerContinuous" vertical="center" wrapText="1"/>
      <protection/>
    </xf>
    <xf numFmtId="0" fontId="4" fillId="0" borderId="10" xfId="58" applyFont="1" applyFill="1" applyBorder="1" applyAlignment="1">
      <alignment horizontal="centerContinuous" vertical="center" wrapText="1"/>
      <protection/>
    </xf>
    <xf numFmtId="0" fontId="4" fillId="0" borderId="14" xfId="58" applyNumberFormat="1" applyFont="1" applyFill="1" applyBorder="1" applyAlignment="1" applyProtection="1">
      <alignment horizontal="center" vertical="center" wrapText="1"/>
      <protection/>
    </xf>
    <xf numFmtId="0" fontId="4" fillId="0" borderId="10" xfId="58" applyNumberFormat="1" applyFont="1" applyFill="1" applyBorder="1" applyAlignment="1" applyProtection="1">
      <alignment horizontal="center" vertical="center" wrapText="1"/>
      <protection/>
    </xf>
    <xf numFmtId="0" fontId="4" fillId="0" borderId="9" xfId="58"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49" fontId="1" fillId="0" borderId="14" xfId="59" applyNumberFormat="1" applyFont="1" applyFill="1" applyBorder="1" applyAlignment="1" applyProtection="1">
      <alignment horizontal="left" vertical="center" wrapText="1"/>
      <protection/>
    </xf>
    <xf numFmtId="49" fontId="1" fillId="0" borderId="10" xfId="59" applyNumberFormat="1" applyFont="1" applyFill="1" applyBorder="1" applyAlignment="1" applyProtection="1">
      <alignment horizontal="left" vertical="center" wrapText="1"/>
      <protection/>
    </xf>
    <xf numFmtId="176" fontId="1" fillId="0" borderId="14" xfId="59" applyNumberFormat="1" applyFont="1" applyFill="1" applyBorder="1" applyAlignment="1" applyProtection="1">
      <alignment horizontal="right" vertical="center" wrapText="1"/>
      <protection/>
    </xf>
    <xf numFmtId="49" fontId="1" fillId="0" borderId="10" xfId="0" applyNumberFormat="1" applyFont="1" applyFill="1" applyBorder="1" applyAlignment="1" applyProtection="1">
      <alignment horizontal="left" vertical="center" wrapText="1"/>
      <protection/>
    </xf>
    <xf numFmtId="49" fontId="1" fillId="0" borderId="10" xfId="52" applyNumberFormat="1" applyFont="1" applyFill="1" applyBorder="1" applyAlignment="1" applyProtection="1">
      <alignment horizontal="left" vertical="center" wrapText="1"/>
      <protection/>
    </xf>
    <xf numFmtId="0" fontId="0" fillId="0" borderId="10" xfId="59" applyBorder="1" applyAlignment="1">
      <alignment vertical="center"/>
      <protection/>
    </xf>
    <xf numFmtId="0" fontId="4" fillId="0" borderId="14" xfId="58" applyFont="1" applyFill="1" applyBorder="1" applyAlignment="1">
      <alignment horizontal="center" vertical="center" wrapText="1"/>
      <protection/>
    </xf>
    <xf numFmtId="176" fontId="1" fillId="0" borderId="10" xfId="59" applyNumberFormat="1" applyFont="1" applyFill="1" applyBorder="1" applyAlignment="1">
      <alignment horizontal="right" vertical="center"/>
      <protection/>
    </xf>
    <xf numFmtId="0" fontId="0" fillId="0" borderId="0" xfId="58" applyFill="1">
      <alignment/>
      <protection/>
    </xf>
    <xf numFmtId="0" fontId="0" fillId="0" borderId="0" xfId="58">
      <alignment/>
      <protection/>
    </xf>
    <xf numFmtId="0" fontId="3" fillId="0" borderId="0" xfId="58" applyFont="1" applyFill="1" applyAlignment="1">
      <alignment horizontal="centerContinuous" vertical="center"/>
      <protection/>
    </xf>
    <xf numFmtId="0" fontId="0" fillId="0" borderId="0" xfId="58" applyAlignment="1">
      <alignment horizontal="centerContinuous" vertical="center"/>
      <protection/>
    </xf>
    <xf numFmtId="0" fontId="10" fillId="0" borderId="0" xfId="58" applyFont="1">
      <alignment/>
      <protection/>
    </xf>
    <xf numFmtId="49" fontId="1" fillId="0" borderId="14" xfId="58" applyNumberFormat="1" applyFont="1" applyFill="1" applyBorder="1" applyAlignment="1" applyProtection="1">
      <alignment horizontal="left" vertical="center" wrapText="1"/>
      <protection/>
    </xf>
    <xf numFmtId="176" fontId="1" fillId="0" borderId="14" xfId="58" applyNumberFormat="1" applyFont="1" applyFill="1" applyBorder="1" applyAlignment="1" applyProtection="1">
      <alignment horizontal="right" vertical="center" wrapText="1"/>
      <protection/>
    </xf>
    <xf numFmtId="176" fontId="1" fillId="0" borderId="10" xfId="58" applyNumberFormat="1" applyFont="1" applyFill="1" applyBorder="1" applyAlignment="1" applyProtection="1">
      <alignment horizontal="right" vertical="center" wrapText="1"/>
      <protection/>
    </xf>
    <xf numFmtId="0" fontId="6" fillId="0" borderId="0" xfId="0" applyFont="1" applyFill="1" applyAlignment="1" applyProtection="1">
      <alignment/>
      <protection/>
    </xf>
    <xf numFmtId="0" fontId="6" fillId="0" borderId="0" xfId="0" applyFont="1" applyAlignment="1" applyProtection="1">
      <alignment/>
      <protection/>
    </xf>
    <xf numFmtId="0" fontId="3" fillId="0" borderId="0" xfId="0" applyFont="1" applyAlignment="1" applyProtection="1">
      <alignment horizontal="centerContinuous" vertical="center"/>
      <protection/>
    </xf>
    <xf numFmtId="0" fontId="11" fillId="0" borderId="0" xfId="0" applyFont="1" applyAlignment="1" applyProtection="1">
      <alignment horizontal="centerContinuous" vertical="center"/>
      <protection/>
    </xf>
    <xf numFmtId="0" fontId="12" fillId="0" borderId="0" xfId="0" applyFont="1" applyAlignment="1" applyProtection="1">
      <alignment horizontal="left" vertical="center"/>
      <protection/>
    </xf>
    <xf numFmtId="49" fontId="1" fillId="0" borderId="16" xfId="0" applyNumberFormat="1" applyFont="1" applyFill="1" applyBorder="1" applyAlignment="1" applyProtection="1">
      <alignment horizontal="left" vertical="center" wrapText="1"/>
      <protection/>
    </xf>
    <xf numFmtId="176" fontId="1" fillId="0" borderId="17" xfId="0" applyNumberFormat="1" applyFont="1" applyFill="1" applyBorder="1" applyAlignment="1" applyProtection="1">
      <alignment horizontal="right" vertical="center" wrapText="1"/>
      <protection/>
    </xf>
    <xf numFmtId="176" fontId="1" fillId="0" borderId="18" xfId="0" applyNumberFormat="1" applyFont="1" applyFill="1" applyBorder="1" applyAlignment="1" applyProtection="1">
      <alignment horizontal="right" vertical="center" wrapText="1"/>
      <protection/>
    </xf>
    <xf numFmtId="176" fontId="1" fillId="0" borderId="16" xfId="0" applyNumberFormat="1" applyFont="1" applyFill="1" applyBorder="1" applyAlignment="1" applyProtection="1">
      <alignment horizontal="right" vertical="center" wrapText="1"/>
      <protection/>
    </xf>
    <xf numFmtId="0" fontId="0" fillId="0" borderId="0" xfId="55">
      <alignment/>
      <protection/>
    </xf>
    <xf numFmtId="0" fontId="3" fillId="0" borderId="0" xfId="55" applyFont="1" applyFill="1" applyAlignment="1">
      <alignment horizontal="centerContinuous" vertical="center"/>
      <protection/>
    </xf>
    <xf numFmtId="0" fontId="9" fillId="0" borderId="0" xfId="55" applyFont="1" applyAlignment="1">
      <alignment horizontal="centerContinuous"/>
      <protection/>
    </xf>
    <xf numFmtId="0" fontId="4" fillId="0" borderId="14" xfId="55" applyNumberFormat="1" applyFont="1" applyFill="1" applyBorder="1" applyAlignment="1" applyProtection="1">
      <alignment horizontal="centerContinuous" vertical="center" wrapText="1"/>
      <protection/>
    </xf>
    <xf numFmtId="0" fontId="4" fillId="0" borderId="13" xfId="55" applyNumberFormat="1" applyFont="1" applyFill="1" applyBorder="1" applyAlignment="1" applyProtection="1">
      <alignment horizontal="centerContinuous" vertical="center" wrapText="1"/>
      <protection/>
    </xf>
    <xf numFmtId="0" fontId="4" fillId="0" borderId="9" xfId="55" applyNumberFormat="1" applyFont="1" applyFill="1" applyBorder="1" applyAlignment="1" applyProtection="1">
      <alignment horizontal="centerContinuous" vertical="center" wrapText="1"/>
      <protection/>
    </xf>
    <xf numFmtId="0" fontId="4" fillId="0" borderId="17" xfId="55" applyFont="1" applyFill="1" applyBorder="1" applyAlignment="1">
      <alignment horizontal="center" vertical="center" wrapText="1"/>
      <protection/>
    </xf>
    <xf numFmtId="0" fontId="4" fillId="0" borderId="16" xfId="55" applyFont="1" applyFill="1" applyBorder="1" applyAlignment="1">
      <alignment horizontal="center" vertical="center" wrapText="1"/>
      <protection/>
    </xf>
    <xf numFmtId="49" fontId="1" fillId="0" borderId="14" xfId="55" applyNumberFormat="1" applyFont="1" applyFill="1" applyBorder="1" applyAlignment="1" applyProtection="1">
      <alignment horizontal="left" vertical="center" wrapText="1"/>
      <protection/>
    </xf>
    <xf numFmtId="0" fontId="1" fillId="0" borderId="10" xfId="55" applyFont="1" applyFill="1" applyBorder="1">
      <alignment/>
      <protection/>
    </xf>
    <xf numFmtId="176" fontId="1" fillId="0" borderId="14" xfId="55" applyNumberFormat="1" applyFont="1" applyFill="1" applyBorder="1" applyAlignment="1" applyProtection="1">
      <alignment horizontal="right" vertical="center" wrapText="1"/>
      <protection/>
    </xf>
    <xf numFmtId="49" fontId="1" fillId="0" borderId="10" xfId="54" applyNumberFormat="1" applyFont="1" applyFill="1" applyBorder="1" applyAlignment="1" applyProtection="1">
      <alignment horizontal="left" vertical="center" wrapText="1"/>
      <protection/>
    </xf>
    <xf numFmtId="0" fontId="1" fillId="0" borderId="10" xfId="55" applyFont="1" applyBorder="1">
      <alignment/>
      <protection/>
    </xf>
    <xf numFmtId="0" fontId="0" fillId="0" borderId="0" xfId="55" applyAlignment="1">
      <alignment horizontal="right" vertical="center"/>
      <protection/>
    </xf>
    <xf numFmtId="0" fontId="0" fillId="0" borderId="0" xfId="55" applyAlignment="1">
      <alignment horizontal="centerContinuous"/>
      <protection/>
    </xf>
    <xf numFmtId="0" fontId="13" fillId="0" borderId="0" xfId="55" applyFont="1" applyAlignment="1">
      <alignment horizontal="right" vertical="center"/>
      <protection/>
    </xf>
    <xf numFmtId="176" fontId="1" fillId="0" borderId="19" xfId="55" applyNumberFormat="1" applyFont="1" applyFill="1" applyBorder="1" applyAlignment="1" applyProtection="1">
      <alignment horizontal="right" vertical="center" wrapText="1"/>
      <protection/>
    </xf>
    <xf numFmtId="0" fontId="0" fillId="0" borderId="10" xfId="55" applyFill="1" applyBorder="1">
      <alignment/>
      <protection/>
    </xf>
    <xf numFmtId="0" fontId="0" fillId="0" borderId="10" xfId="55" applyBorder="1">
      <alignment/>
      <protection/>
    </xf>
    <xf numFmtId="0" fontId="0" fillId="0" borderId="0" xfId="54">
      <alignment/>
      <protection/>
    </xf>
    <xf numFmtId="0" fontId="14" fillId="0" borderId="0" xfId="54" applyNumberFormat="1" applyFont="1" applyFill="1" applyAlignment="1" applyProtection="1">
      <alignment horizontal="centerContinuous" vertical="center"/>
      <protection/>
    </xf>
    <xf numFmtId="0" fontId="14" fillId="0" borderId="0" xfId="54" applyNumberFormat="1" applyFont="1" applyFill="1" applyAlignment="1" applyProtection="1">
      <alignment vertical="center"/>
      <protection/>
    </xf>
    <xf numFmtId="0" fontId="4" fillId="0" borderId="10" xfId="54" applyNumberFormat="1" applyFont="1" applyFill="1" applyBorder="1" applyAlignment="1" applyProtection="1">
      <alignment horizontal="centerContinuous" vertical="center" wrapText="1"/>
      <protection/>
    </xf>
    <xf numFmtId="0" fontId="4" fillId="0" borderId="10" xfId="54" applyFont="1" applyFill="1" applyBorder="1" applyAlignment="1">
      <alignment horizontal="center" vertical="center" wrapText="1"/>
      <protection/>
    </xf>
    <xf numFmtId="176" fontId="1" fillId="0" borderId="10" xfId="54" applyNumberFormat="1" applyFont="1" applyFill="1" applyBorder="1" applyAlignment="1" applyProtection="1">
      <alignment horizontal="right" vertical="center" wrapText="1"/>
      <protection/>
    </xf>
    <xf numFmtId="49" fontId="1" fillId="0" borderId="14" xfId="52" applyNumberFormat="1" applyFont="1" applyFill="1" applyBorder="1" applyAlignment="1" applyProtection="1">
      <alignment horizontal="left" vertical="center" wrapText="1"/>
      <protection/>
    </xf>
    <xf numFmtId="0" fontId="0" fillId="0" borderId="10" xfId="54" applyFill="1" applyBorder="1">
      <alignment/>
      <protection/>
    </xf>
    <xf numFmtId="0" fontId="13" fillId="0" borderId="0" xfId="52" applyFont="1" applyAlignment="1">
      <alignment horizontal="right" vertical="center"/>
      <protection/>
    </xf>
    <xf numFmtId="0" fontId="0" fillId="0" borderId="0" xfId="53">
      <alignment/>
      <protection/>
    </xf>
    <xf numFmtId="0" fontId="3" fillId="0" borderId="0" xfId="53" applyNumberFormat="1" applyFont="1" applyFill="1" applyAlignment="1" applyProtection="1">
      <alignment horizontal="centerContinuous" vertical="center"/>
      <protection/>
    </xf>
    <xf numFmtId="0" fontId="13" fillId="0" borderId="0" xfId="53" applyNumberFormat="1" applyFont="1" applyFill="1" applyAlignment="1" applyProtection="1">
      <alignment horizontal="centerContinuous" vertical="center"/>
      <protection/>
    </xf>
    <xf numFmtId="0" fontId="4" fillId="0" borderId="10" xfId="53" applyNumberFormat="1" applyFont="1" applyFill="1" applyBorder="1" applyAlignment="1" applyProtection="1">
      <alignment horizontal="centerContinuous" vertical="center" wrapText="1"/>
      <protection/>
    </xf>
    <xf numFmtId="0" fontId="4" fillId="0" borderId="10" xfId="53" applyFont="1" applyFill="1" applyBorder="1" applyAlignment="1">
      <alignment horizontal="center" vertical="center" wrapText="1"/>
      <protection/>
    </xf>
    <xf numFmtId="49" fontId="1" fillId="0" borderId="10" xfId="53" applyNumberFormat="1" applyFont="1" applyFill="1" applyBorder="1" applyAlignment="1" applyProtection="1">
      <alignment horizontal="left" vertical="center" wrapText="1"/>
      <protection/>
    </xf>
    <xf numFmtId="176" fontId="1" fillId="0" borderId="10" xfId="53" applyNumberFormat="1" applyFont="1" applyFill="1" applyBorder="1" applyAlignment="1" applyProtection="1">
      <alignment horizontal="right" vertical="center" wrapText="1"/>
      <protection/>
    </xf>
    <xf numFmtId="0" fontId="0" fillId="0" borderId="0" xfId="53" applyAlignment="1">
      <alignment wrapText="1"/>
      <protection/>
    </xf>
    <xf numFmtId="0" fontId="12" fillId="0" borderId="0" xfId="0" applyNumberFormat="1" applyFont="1" applyFill="1" applyAlignment="1" applyProtection="1">
      <alignment horizontal="center" vertical="center" wrapText="1"/>
      <protection/>
    </xf>
    <xf numFmtId="0" fontId="15" fillId="0" borderId="0" xfId="0" applyNumberFormat="1" applyFont="1" applyFill="1" applyAlignment="1" applyProtection="1">
      <alignment horizontal="left" vertical="center" wrapText="1"/>
      <protection/>
    </xf>
    <xf numFmtId="0" fontId="16"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right" vertical="center" wrapText="1"/>
      <protection/>
    </xf>
    <xf numFmtId="49" fontId="1" fillId="0" borderId="9" xfId="0" applyNumberFormat="1" applyFont="1" applyFill="1" applyBorder="1" applyAlignment="1" applyProtection="1">
      <alignment horizontal="left" vertical="center" wrapText="1"/>
      <protection/>
    </xf>
    <xf numFmtId="0" fontId="6" fillId="0" borderId="0" xfId="0" applyFont="1" applyAlignment="1">
      <alignment horizontal="center" vertical="center" wrapText="1"/>
    </xf>
    <xf numFmtId="0" fontId="6" fillId="0" borderId="0" xfId="0" applyFont="1" applyAlignment="1">
      <alignment horizontal="center" vertical="center"/>
    </xf>
    <xf numFmtId="0" fontId="12" fillId="0" borderId="0" xfId="0" applyNumberFormat="1" applyFont="1" applyFill="1" applyAlignment="1" applyProtection="1">
      <alignment vertical="center"/>
      <protection/>
    </xf>
    <xf numFmtId="0" fontId="17" fillId="0" borderId="0" xfId="0" applyFont="1" applyAlignment="1">
      <alignment horizontal="centerContinuous" vertical="center"/>
    </xf>
    <xf numFmtId="0" fontId="12" fillId="0" borderId="18" xfId="0" applyNumberFormat="1" applyFont="1" applyFill="1" applyBorder="1" applyAlignment="1" applyProtection="1">
      <alignment horizontal="left" vertical="center"/>
      <protection/>
    </xf>
    <xf numFmtId="0" fontId="12" fillId="0" borderId="0" xfId="0" applyNumberFormat="1" applyFont="1" applyFill="1" applyAlignment="1" applyProtection="1">
      <alignment horizontal="left" vertical="center"/>
      <protection/>
    </xf>
    <xf numFmtId="0" fontId="4" fillId="4" borderId="10" xfId="0" applyNumberFormat="1" applyFont="1" applyFill="1" applyBorder="1" applyAlignment="1" applyProtection="1">
      <alignment horizontal="centerContinuous" vertical="center"/>
      <protection/>
    </xf>
    <xf numFmtId="0" fontId="4" fillId="4" borderId="12"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vertical="center" wrapText="1"/>
      <protection/>
    </xf>
    <xf numFmtId="176" fontId="1" fillId="0" borderId="12" xfId="0" applyNumberFormat="1" applyFont="1" applyFill="1" applyBorder="1" applyAlignment="1" applyProtection="1">
      <alignment horizontal="right" vertical="center" wrapText="1"/>
      <protection/>
    </xf>
    <xf numFmtId="0" fontId="1" fillId="0" borderId="10" xfId="0" applyFont="1" applyFill="1" applyBorder="1" applyAlignment="1" applyProtection="1">
      <alignment horizontal="left" vertical="center"/>
      <protection/>
    </xf>
    <xf numFmtId="0" fontId="1" fillId="0" borderId="13" xfId="0" applyFont="1" applyFill="1" applyBorder="1" applyAlignment="1" applyProtection="1">
      <alignment horizontal="left" vertical="center"/>
      <protection/>
    </xf>
    <xf numFmtId="0" fontId="1" fillId="0" borderId="9" xfId="0" applyFont="1" applyFill="1" applyBorder="1" applyAlignment="1" applyProtection="1">
      <alignment horizontal="left" vertical="center"/>
      <protection/>
    </xf>
    <xf numFmtId="176" fontId="1" fillId="0" borderId="20" xfId="0" applyNumberFormat="1" applyFont="1" applyFill="1" applyBorder="1" applyAlignment="1" applyProtection="1">
      <alignment horizontal="right" vertical="center" wrapText="1"/>
      <protection/>
    </xf>
    <xf numFmtId="0" fontId="1" fillId="0" borderId="10" xfId="0" applyFont="1" applyFill="1" applyBorder="1" applyAlignment="1">
      <alignment wrapText="1"/>
    </xf>
    <xf numFmtId="0" fontId="1" fillId="0" borderId="10" xfId="0" applyFont="1" applyFill="1" applyBorder="1" applyAlignment="1">
      <alignment/>
    </xf>
    <xf numFmtId="0" fontId="1" fillId="0" borderId="10" xfId="0" applyNumberFormat="1" applyFont="1" applyFill="1" applyBorder="1" applyAlignment="1" applyProtection="1">
      <alignment vertical="center"/>
      <protection/>
    </xf>
    <xf numFmtId="0" fontId="1" fillId="0" borderId="14" xfId="0" applyFont="1" applyFill="1" applyBorder="1" applyAlignment="1" applyProtection="1">
      <alignment horizontal="left" vertical="center"/>
      <protection/>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vertical="center"/>
      <protection/>
    </xf>
    <xf numFmtId="0" fontId="1" fillId="0" borderId="9" xfId="0" applyNumberFormat="1" applyFont="1" applyFill="1" applyBorder="1" applyAlignment="1" applyProtection="1">
      <alignment horizontal="left" vertical="center"/>
      <protection/>
    </xf>
    <xf numFmtId="0" fontId="8" fillId="0" borderId="0" xfId="0" applyFont="1" applyAlignment="1">
      <alignment horizontal="center" vertical="center"/>
    </xf>
    <xf numFmtId="0" fontId="0" fillId="0" borderId="0" xfId="55" applyFill="1">
      <alignment/>
      <protection/>
    </xf>
    <xf numFmtId="0" fontId="3" fillId="0" borderId="0" xfId="55" applyFont="1" applyFill="1" applyAlignment="1">
      <alignment horizontal="centerContinuous"/>
      <protection/>
    </xf>
    <xf numFmtId="177" fontId="0" fillId="0" borderId="0" xfId="55" applyNumberFormat="1">
      <alignment/>
      <protection/>
    </xf>
    <xf numFmtId="0" fontId="0" fillId="0" borderId="0" xfId="54" applyAlignment="1">
      <alignment/>
      <protection/>
    </xf>
    <xf numFmtId="0" fontId="0" fillId="0" borderId="0" xfId="54" applyFill="1">
      <alignment/>
      <protection/>
    </xf>
    <xf numFmtId="0" fontId="0" fillId="0" borderId="0" xfId="0" applyAlignment="1" applyProtection="1">
      <alignment/>
      <protection/>
    </xf>
    <xf numFmtId="0" fontId="0" fillId="0" borderId="0" xfId="53" applyFill="1">
      <alignment/>
      <protection/>
    </xf>
    <xf numFmtId="49" fontId="1" fillId="0" borderId="14" xfId="53" applyNumberFormat="1" applyFont="1" applyFill="1" applyBorder="1" applyAlignment="1" applyProtection="1">
      <alignment horizontal="left" vertical="center" wrapText="1"/>
      <protection/>
    </xf>
    <xf numFmtId="176" fontId="1" fillId="0" borderId="14" xfId="53" applyNumberFormat="1" applyFont="1" applyFill="1" applyBorder="1" applyAlignment="1" applyProtection="1">
      <alignment horizontal="right" vertical="center" wrapText="1"/>
      <protection/>
    </xf>
    <xf numFmtId="176" fontId="1" fillId="0" borderId="21" xfId="53" applyNumberFormat="1" applyFont="1" applyFill="1" applyBorder="1" applyAlignment="1" applyProtection="1">
      <alignment horizontal="right" vertical="center" wrapText="1"/>
      <protection/>
    </xf>
    <xf numFmtId="176" fontId="1" fillId="0" borderId="13" xfId="53" applyNumberFormat="1" applyFont="1" applyFill="1" applyBorder="1" applyAlignment="1" applyProtection="1">
      <alignment horizontal="right" vertical="center" wrapText="1"/>
      <protection/>
    </xf>
    <xf numFmtId="176" fontId="1" fillId="0" borderId="9" xfId="53" applyNumberFormat="1" applyFont="1" applyFill="1" applyBorder="1" applyAlignment="1" applyProtection="1">
      <alignment horizontal="right" vertical="center" wrapText="1"/>
      <protection/>
    </xf>
    <xf numFmtId="0" fontId="0" fillId="0" borderId="0" xfId="52" applyFill="1">
      <alignment/>
      <protection/>
    </xf>
    <xf numFmtId="0" fontId="0" fillId="0" borderId="0" xfId="52">
      <alignment/>
      <protection/>
    </xf>
    <xf numFmtId="0" fontId="3" fillId="0" borderId="0" xfId="52" applyFont="1" applyFill="1" applyAlignment="1">
      <alignment horizontal="centerContinuous"/>
      <protection/>
    </xf>
    <xf numFmtId="0" fontId="0" fillId="0" borderId="0" xfId="52" applyFill="1" applyAlignment="1">
      <alignment horizontal="centerContinuous"/>
      <protection/>
    </xf>
    <xf numFmtId="0" fontId="0" fillId="0" borderId="0" xfId="52" applyAlignment="1">
      <alignment horizontal="centerContinuous"/>
      <protection/>
    </xf>
    <xf numFmtId="0" fontId="4" fillId="0" borderId="14" xfId="52" applyNumberFormat="1" applyFont="1" applyFill="1" applyBorder="1" applyAlignment="1" applyProtection="1">
      <alignment horizontal="centerContinuous" vertical="center" wrapText="1"/>
      <protection/>
    </xf>
    <xf numFmtId="0" fontId="4" fillId="0" borderId="13" xfId="52" applyNumberFormat="1" applyFont="1" applyFill="1" applyBorder="1" applyAlignment="1" applyProtection="1">
      <alignment horizontal="centerContinuous" vertical="center" wrapText="1"/>
      <protection/>
    </xf>
    <xf numFmtId="0" fontId="4" fillId="0" borderId="9" xfId="52" applyNumberFormat="1" applyFont="1" applyFill="1" applyBorder="1" applyAlignment="1" applyProtection="1">
      <alignment horizontal="centerContinuous" vertical="center" wrapText="1"/>
      <protection/>
    </xf>
    <xf numFmtId="0" fontId="4" fillId="0" borderId="17" xfId="52" applyFont="1" applyFill="1" applyBorder="1" applyAlignment="1">
      <alignment horizontal="center" vertical="center" wrapText="1"/>
      <protection/>
    </xf>
    <xf numFmtId="0" fontId="4" fillId="0" borderId="10" xfId="52" applyFont="1" applyFill="1" applyBorder="1" applyAlignment="1">
      <alignment horizontal="center" vertical="center" wrapText="1"/>
      <protection/>
    </xf>
    <xf numFmtId="176" fontId="1" fillId="0" borderId="14" xfId="52" applyNumberFormat="1" applyFont="1" applyFill="1" applyBorder="1" applyAlignment="1" applyProtection="1">
      <alignment horizontal="right" vertical="center" wrapText="1"/>
      <protection/>
    </xf>
    <xf numFmtId="0" fontId="0" fillId="0" borderId="0" xfId="52" applyAlignment="1">
      <alignment horizontal="right" vertical="center"/>
      <protection/>
    </xf>
    <xf numFmtId="176" fontId="1" fillId="0" borderId="10" xfId="52" applyNumberFormat="1" applyFont="1" applyFill="1" applyBorder="1" applyAlignment="1" applyProtection="1">
      <alignment horizontal="right" vertical="center" wrapText="1"/>
      <protection/>
    </xf>
    <xf numFmtId="0" fontId="18" fillId="0" borderId="0" xfId="0" applyFont="1" applyAlignment="1" applyProtection="1">
      <alignment horizontal="left" vertical="center"/>
      <protection/>
    </xf>
    <xf numFmtId="0" fontId="12" fillId="0" borderId="0" xfId="0" applyFont="1" applyAlignment="1" applyProtection="1">
      <alignment vertical="center"/>
      <protection/>
    </xf>
    <xf numFmtId="0" fontId="17" fillId="0" borderId="0" xfId="0" applyFont="1" applyAlignment="1" applyProtection="1">
      <alignment/>
      <protection/>
    </xf>
    <xf numFmtId="0" fontId="7" fillId="0" borderId="0" xfId="0" applyFont="1" applyAlignment="1" applyProtection="1">
      <alignment horizontal="centerContinuous" vertical="center"/>
      <protection/>
    </xf>
    <xf numFmtId="0" fontId="12" fillId="0" borderId="0" xfId="0" applyFont="1" applyAlignment="1" applyProtection="1">
      <alignment/>
      <protection/>
    </xf>
    <xf numFmtId="176" fontId="1" fillId="0" borderId="14" xfId="0" applyNumberFormat="1" applyFont="1" applyFill="1" applyBorder="1" applyAlignment="1" applyProtection="1">
      <alignment horizontal="right" vertical="center" wrapText="1"/>
      <protection/>
    </xf>
    <xf numFmtId="49" fontId="1" fillId="0" borderId="14" xfId="0" applyNumberFormat="1" applyFont="1" applyFill="1" applyBorder="1" applyAlignment="1" applyProtection="1">
      <alignment horizontal="center" vertical="center" wrapText="1"/>
      <protection/>
    </xf>
    <xf numFmtId="178" fontId="4" fillId="0" borderId="0" xfId="0" applyNumberFormat="1" applyFont="1" applyAlignment="1" applyProtection="1">
      <alignment horizontal="right" vertical="center"/>
      <protection/>
    </xf>
    <xf numFmtId="0" fontId="19"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11" fillId="0" borderId="0" xfId="0" applyFont="1" applyAlignment="1" applyProtection="1">
      <alignment horizontal="centerContinuous"/>
      <protection/>
    </xf>
    <xf numFmtId="0" fontId="4" fillId="0" borderId="0" xfId="0" applyFont="1" applyAlignment="1" applyProtection="1">
      <alignment horizontal="left" vertical="center"/>
      <protection/>
    </xf>
    <xf numFmtId="0" fontId="0" fillId="0" borderId="0" xfId="0" applyAlignment="1">
      <alignment horizontal="centerContinuous" vertical="center"/>
    </xf>
    <xf numFmtId="0" fontId="0" fillId="0" borderId="0" xfId="0" applyAlignment="1" applyProtection="1">
      <alignment horizontal="centerContinuous" vertical="center"/>
      <protection/>
    </xf>
    <xf numFmtId="0" fontId="13" fillId="0" borderId="18" xfId="0" applyNumberFormat="1" applyFont="1" applyFill="1" applyBorder="1" applyAlignment="1" applyProtection="1">
      <alignment horizontal="right" vertical="center"/>
      <protection/>
    </xf>
    <xf numFmtId="0" fontId="9" fillId="0" borderId="14" xfId="0" applyNumberFormat="1" applyFont="1" applyFill="1" applyBorder="1" applyAlignment="1" applyProtection="1">
      <alignment horizontal="centerContinuous" vertical="center" wrapText="1"/>
      <protection/>
    </xf>
    <xf numFmtId="0" fontId="9" fillId="0" borderId="13" xfId="0" applyNumberFormat="1" applyFont="1" applyFill="1" applyBorder="1" applyAlignment="1" applyProtection="1">
      <alignment horizontal="centerContinuous" vertical="center" wrapText="1"/>
      <protection/>
    </xf>
    <xf numFmtId="0" fontId="9" fillId="0" borderId="10" xfId="0" applyNumberFormat="1" applyFont="1" applyFill="1" applyBorder="1" applyAlignment="1" applyProtection="1">
      <alignment horizontal="centerContinuous" vertical="center" wrapText="1"/>
      <protection/>
    </xf>
    <xf numFmtId="0" fontId="10" fillId="0" borderId="10" xfId="0" applyFont="1" applyBorder="1" applyAlignment="1" applyProtection="1">
      <alignment horizontal="centerContinuous" vertical="center" wrapText="1"/>
      <protection/>
    </xf>
    <xf numFmtId="0" fontId="9" fillId="0" borderId="20" xfId="0" applyFont="1" applyBorder="1" applyAlignment="1">
      <alignment horizontal="center" vertical="center" wrapText="1"/>
    </xf>
    <xf numFmtId="4" fontId="9" fillId="0" borderId="20" xfId="0" applyNumberFormat="1" applyFont="1" applyBorder="1" applyAlignment="1">
      <alignment horizontal="center" vertical="center" wrapText="1"/>
    </xf>
    <xf numFmtId="0" fontId="1" fillId="0" borderId="13" xfId="0" applyFont="1" applyFill="1" applyBorder="1" applyAlignment="1" applyProtection="1">
      <alignment vertical="center"/>
      <protection/>
    </xf>
    <xf numFmtId="176" fontId="1" fillId="0" borderId="10" xfId="0" applyNumberFormat="1" applyFont="1" applyFill="1" applyBorder="1" applyAlignment="1" applyProtection="1">
      <alignment vertical="center" wrapText="1"/>
      <protection/>
    </xf>
    <xf numFmtId="0" fontId="20" fillId="0" borderId="0" xfId="0" applyNumberFormat="1" applyFont="1" applyFill="1" applyAlignment="1" applyProtection="1">
      <alignment/>
      <protection/>
    </xf>
    <xf numFmtId="176" fontId="1" fillId="0" borderId="17" xfId="0" applyNumberFormat="1" applyFont="1" applyFill="1" applyBorder="1" applyAlignment="1" applyProtection="1">
      <alignment vertical="center" wrapText="1"/>
      <protection/>
    </xf>
    <xf numFmtId="0" fontId="1" fillId="0" borderId="14" xfId="0" applyFont="1" applyFill="1" applyBorder="1" applyAlignment="1" applyProtection="1">
      <alignment vertical="center"/>
      <protection/>
    </xf>
    <xf numFmtId="0" fontId="0" fillId="0" borderId="0" xfId="0" applyFill="1" applyAlignment="1">
      <alignment/>
    </xf>
    <xf numFmtId="176" fontId="1" fillId="0" borderId="18" xfId="0" applyNumberFormat="1" applyFont="1" applyFill="1" applyBorder="1" applyAlignment="1">
      <alignment horizontal="right" vertical="center" wrapText="1"/>
    </xf>
    <xf numFmtId="0" fontId="1" fillId="0" borderId="10" xfId="0" applyFont="1" applyFill="1" applyBorder="1" applyAlignment="1" applyProtection="1">
      <alignment/>
      <protection/>
    </xf>
    <xf numFmtId="176" fontId="1" fillId="0" borderId="13" xfId="0" applyNumberFormat="1" applyFont="1" applyFill="1" applyBorder="1" applyAlignment="1">
      <alignment horizontal="right" vertical="center" wrapText="1"/>
    </xf>
    <xf numFmtId="176" fontId="1" fillId="0" borderId="22" xfId="0" applyNumberFormat="1" applyFont="1" applyFill="1" applyBorder="1" applyAlignment="1">
      <alignment horizontal="right" vertical="center" wrapText="1"/>
    </xf>
    <xf numFmtId="176" fontId="1" fillId="0" borderId="2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vertical="center"/>
      <protection/>
    </xf>
    <xf numFmtId="178" fontId="12" fillId="0" borderId="0" xfId="0" applyNumberFormat="1" applyFont="1" applyAlignment="1" applyProtection="1">
      <alignment horizontal="right" vertical="center"/>
      <protection/>
    </xf>
    <xf numFmtId="0" fontId="12" fillId="0" borderId="0" xfId="0" applyFont="1" applyAlignment="1" applyProtection="1">
      <alignment horizontal="left" vertical="center"/>
      <protection/>
    </xf>
    <xf numFmtId="178" fontId="4" fillId="0" borderId="18" xfId="0" applyNumberFormat="1" applyFont="1" applyBorder="1" applyAlignment="1" applyProtection="1">
      <alignment horizontal="right" vertical="center" wrapText="1"/>
      <protection/>
    </xf>
    <xf numFmtId="178" fontId="12" fillId="0" borderId="18" xfId="0" applyNumberFormat="1" applyFont="1" applyBorder="1" applyAlignment="1" applyProtection="1">
      <alignment horizontal="right" vertical="center" wrapText="1"/>
      <protection/>
    </xf>
    <xf numFmtId="0" fontId="4" fillId="4" borderId="10" xfId="0" applyNumberFormat="1" applyFont="1" applyFill="1" applyBorder="1" applyAlignment="1" applyProtection="1">
      <alignment horizontal="center" vertical="center" wrapText="1"/>
      <protection/>
    </xf>
    <xf numFmtId="0" fontId="4" fillId="4" borderId="12" xfId="0" applyNumberFormat="1" applyFont="1" applyFill="1" applyBorder="1" applyAlignment="1" applyProtection="1">
      <alignment horizontal="center" vertical="center" wrapText="1"/>
      <protection/>
    </xf>
    <xf numFmtId="178" fontId="4" fillId="4" borderId="10" xfId="0" applyNumberFormat="1" applyFont="1" applyFill="1" applyBorder="1" applyAlignment="1" applyProtection="1">
      <alignment horizontal="center" vertical="center" wrapText="1"/>
      <protection/>
    </xf>
    <xf numFmtId="178" fontId="4" fillId="4"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4" borderId="15" xfId="0" applyNumberFormat="1" applyFont="1" applyFill="1" applyBorder="1" applyAlignment="1" applyProtection="1">
      <alignment horizontal="center" vertical="center" wrapText="1"/>
      <protection/>
    </xf>
    <xf numFmtId="0" fontId="4" fillId="4" borderId="22" xfId="0" applyNumberFormat="1" applyFont="1" applyFill="1" applyBorder="1" applyAlignment="1" applyProtection="1">
      <alignment horizontal="center" vertical="center" wrapText="1"/>
      <protection/>
    </xf>
    <xf numFmtId="0" fontId="4" fillId="4" borderId="11" xfId="0" applyNumberFormat="1" applyFont="1" applyFill="1" applyBorder="1" applyAlignment="1" applyProtection="1">
      <alignment horizontal="center" vertical="center" wrapText="1"/>
      <protection/>
    </xf>
    <xf numFmtId="0" fontId="4" fillId="4" borderId="16"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4" borderId="23" xfId="0" applyNumberFormat="1" applyFont="1" applyFill="1" applyBorder="1" applyAlignment="1" applyProtection="1">
      <alignment horizontal="center" vertical="center" wrapText="1"/>
      <protection/>
    </xf>
    <xf numFmtId="0" fontId="4" fillId="0" borderId="10" xfId="52" applyNumberFormat="1" applyFont="1" applyFill="1" applyBorder="1" applyAlignment="1" applyProtection="1">
      <alignment horizontal="center" vertical="center" wrapText="1"/>
      <protection/>
    </xf>
    <xf numFmtId="0" fontId="4" fillId="0" borderId="14" xfId="52" applyNumberFormat="1" applyFont="1" applyFill="1" applyBorder="1" applyAlignment="1" applyProtection="1">
      <alignment horizontal="center" vertical="center" wrapText="1"/>
      <protection/>
    </xf>
    <xf numFmtId="0" fontId="4" fillId="0" borderId="12" xfId="52" applyNumberFormat="1" applyFont="1" applyFill="1" applyBorder="1" applyAlignment="1" applyProtection="1">
      <alignment horizontal="center" vertical="center" wrapText="1"/>
      <protection/>
    </xf>
    <xf numFmtId="0" fontId="4" fillId="0" borderId="17" xfId="52" applyNumberFormat="1" applyFont="1" applyFill="1" applyBorder="1" applyAlignment="1" applyProtection="1">
      <alignment horizontal="center" vertical="center" wrapText="1"/>
      <protection/>
    </xf>
    <xf numFmtId="0" fontId="4" fillId="0" borderId="12" xfId="52" applyFont="1" applyFill="1" applyBorder="1" applyAlignment="1">
      <alignment horizontal="center" vertical="center" wrapText="1"/>
      <protection/>
    </xf>
    <xf numFmtId="0" fontId="4" fillId="0" borderId="17" xfId="52" applyFont="1" applyFill="1" applyBorder="1" applyAlignment="1">
      <alignment horizontal="center" vertical="center" wrapText="1"/>
      <protection/>
    </xf>
    <xf numFmtId="0" fontId="4" fillId="0" borderId="10" xfId="53" applyNumberFormat="1" applyFont="1" applyFill="1" applyBorder="1" applyAlignment="1" applyProtection="1">
      <alignment horizontal="center" vertical="center" wrapText="1"/>
      <protection/>
    </xf>
    <xf numFmtId="0" fontId="4" fillId="0" borderId="10" xfId="54" applyNumberFormat="1" applyFont="1" applyFill="1" applyBorder="1" applyAlignment="1" applyProtection="1">
      <alignment horizontal="center" vertical="center" wrapText="1"/>
      <protection/>
    </xf>
    <xf numFmtId="0" fontId="4" fillId="0" borderId="14" xfId="55" applyNumberFormat="1" applyFont="1" applyFill="1" applyBorder="1" applyAlignment="1" applyProtection="1">
      <alignment horizontal="center" vertical="center" wrapText="1"/>
      <protection/>
    </xf>
    <xf numFmtId="0" fontId="4" fillId="0" borderId="24" xfId="55" applyNumberFormat="1" applyFont="1" applyFill="1" applyBorder="1" applyAlignment="1" applyProtection="1">
      <alignment horizontal="center" vertical="center" wrapText="1"/>
      <protection/>
    </xf>
    <xf numFmtId="0" fontId="4" fillId="0" borderId="10" xfId="55" applyNumberFormat="1" applyFont="1" applyFill="1" applyBorder="1" applyAlignment="1" applyProtection="1">
      <alignment horizontal="center" vertical="center" wrapText="1"/>
      <protection/>
    </xf>
    <xf numFmtId="0" fontId="4" fillId="0" borderId="25" xfId="55" applyNumberFormat="1" applyFont="1" applyFill="1" applyBorder="1" applyAlignment="1" applyProtection="1">
      <alignment horizontal="center" vertical="center" wrapText="1"/>
      <protection/>
    </xf>
    <xf numFmtId="0" fontId="4" fillId="0" borderId="26" xfId="55" applyNumberFormat="1" applyFont="1" applyFill="1" applyBorder="1" applyAlignment="1" applyProtection="1">
      <alignment horizontal="center" vertical="center" wrapText="1"/>
      <protection/>
    </xf>
    <xf numFmtId="0" fontId="4" fillId="0" borderId="27" xfId="55" applyFont="1" applyFill="1" applyBorder="1" applyAlignment="1">
      <alignment horizontal="center" vertical="center" wrapText="1"/>
      <protection/>
    </xf>
    <xf numFmtId="0" fontId="4" fillId="0" borderId="28" xfId="55" applyFont="1" applyFill="1" applyBorder="1" applyAlignment="1">
      <alignment horizontal="center" vertical="center" wrapText="1"/>
      <protection/>
    </xf>
    <xf numFmtId="0" fontId="3" fillId="0" borderId="0" xfId="0" applyNumberFormat="1" applyFont="1" applyFill="1" applyAlignment="1" applyProtection="1">
      <alignment horizontal="center" vertical="center"/>
      <protection/>
    </xf>
    <xf numFmtId="0" fontId="1" fillId="0" borderId="22" xfId="0" applyFont="1" applyBorder="1" applyAlignment="1">
      <alignment horizontal="left" vertical="center" wrapText="1"/>
    </xf>
    <xf numFmtId="0" fontId="1" fillId="0" borderId="0" xfId="0" applyFont="1" applyAlignment="1">
      <alignment horizontal="left" vertical="center" wrapText="1"/>
    </xf>
    <xf numFmtId="0" fontId="8" fillId="0" borderId="0" xfId="0" applyFont="1" applyAlignment="1">
      <alignment horizontal="left" vertical="center"/>
    </xf>
    <xf numFmtId="0" fontId="4" fillId="4" borderId="1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4" borderId="13" xfId="0" applyNumberFormat="1" applyFont="1" applyFill="1" applyBorder="1" applyAlignment="1" applyProtection="1">
      <alignment horizontal="center" vertical="center" wrapText="1"/>
      <protection/>
    </xf>
    <xf numFmtId="0" fontId="4" fillId="4" borderId="9" xfId="0" applyNumberFormat="1" applyFont="1" applyFill="1" applyBorder="1" applyAlignment="1" applyProtection="1">
      <alignment horizontal="center" vertical="center" wrapText="1"/>
      <protection/>
    </xf>
    <xf numFmtId="0" fontId="4" fillId="4" borderId="17" xfId="0" applyNumberFormat="1" applyFont="1" applyFill="1" applyBorder="1" applyAlignment="1" applyProtection="1">
      <alignment horizontal="center" vertical="center" wrapText="1"/>
      <protection/>
    </xf>
    <xf numFmtId="0" fontId="4" fillId="4" borderId="20" xfId="0" applyNumberFormat="1" applyFont="1" applyFill="1" applyBorder="1" applyAlignment="1" applyProtection="1">
      <alignment horizontal="center" vertical="center" wrapText="1"/>
      <protection/>
    </xf>
    <xf numFmtId="0" fontId="4" fillId="0" borderId="12" xfId="58" applyNumberFormat="1" applyFont="1" applyFill="1" applyBorder="1" applyAlignment="1" applyProtection="1">
      <alignment horizontal="center" vertical="center" wrapText="1"/>
      <protection/>
    </xf>
    <xf numFmtId="0" fontId="4" fillId="0" borderId="17" xfId="58" applyNumberFormat="1" applyFont="1" applyFill="1" applyBorder="1" applyAlignment="1" applyProtection="1">
      <alignment horizontal="center" vertical="center" wrapText="1"/>
      <protection/>
    </xf>
    <xf numFmtId="0" fontId="4" fillId="0" borderId="12" xfId="58" applyFont="1" applyFill="1" applyBorder="1" applyAlignment="1">
      <alignment horizontal="center" vertical="center" wrapText="1"/>
      <protection/>
    </xf>
    <xf numFmtId="0" fontId="4" fillId="0" borderId="17" xfId="58" applyFont="1" applyFill="1" applyBorder="1" applyAlignment="1">
      <alignment horizontal="center" vertical="center" wrapText="1"/>
      <protection/>
    </xf>
    <xf numFmtId="0" fontId="4" fillId="0" borderId="12" xfId="58" applyNumberFormat="1" applyFont="1" applyFill="1" applyBorder="1" applyAlignment="1" applyProtection="1">
      <alignment vertical="center" wrapText="1"/>
      <protection/>
    </xf>
    <xf numFmtId="0" fontId="4" fillId="0" borderId="17" xfId="58" applyNumberFormat="1" applyFont="1" applyFill="1" applyBorder="1" applyAlignment="1" applyProtection="1">
      <alignment vertical="center" wrapText="1"/>
      <protection/>
    </xf>
    <xf numFmtId="0" fontId="4" fillId="0" borderId="10" xfId="60" applyNumberFormat="1" applyFont="1" applyFill="1" applyBorder="1" applyAlignment="1" applyProtection="1">
      <alignment horizontal="center" vertical="center" wrapText="1"/>
      <protection/>
    </xf>
    <xf numFmtId="0" fontId="4" fillId="0" borderId="10" xfId="60" applyFont="1" applyFill="1" applyBorder="1" applyAlignment="1">
      <alignment horizontal="center" vertical="center" wrapText="1"/>
      <protection/>
    </xf>
    <xf numFmtId="0" fontId="4" fillId="0" borderId="18" xfId="0" applyNumberFormat="1" applyFont="1" applyFill="1" applyBorder="1" applyAlignment="1" applyProtection="1">
      <alignment horizontal="right" vertical="center" wrapText="1"/>
      <protection/>
    </xf>
    <xf numFmtId="0" fontId="4" fillId="4" borderId="14" xfId="0" applyNumberFormat="1" applyFont="1" applyFill="1" applyBorder="1" applyAlignment="1" applyProtection="1">
      <alignment horizontal="left" vertical="center"/>
      <protection/>
    </xf>
    <xf numFmtId="0" fontId="4" fillId="4" borderId="9" xfId="0" applyNumberFormat="1" applyFont="1" applyFill="1" applyBorder="1" applyAlignment="1" applyProtection="1">
      <alignment horizontal="left" vertical="center"/>
      <protection/>
    </xf>
    <xf numFmtId="0" fontId="4" fillId="0" borderId="14" xfId="57" applyNumberFormat="1" applyFont="1" applyFill="1" applyBorder="1" applyAlignment="1" applyProtection="1">
      <alignment horizontal="center" vertical="center" wrapText="1"/>
      <protection/>
    </xf>
    <xf numFmtId="0" fontId="4" fillId="0" borderId="15" xfId="57" applyNumberFormat="1" applyFont="1" applyFill="1" applyBorder="1" applyAlignment="1" applyProtection="1">
      <alignment horizontal="center" vertical="center" wrapText="1"/>
      <protection/>
    </xf>
    <xf numFmtId="0" fontId="4" fillId="0" borderId="10" xfId="57" applyNumberFormat="1" applyFont="1" applyFill="1" applyBorder="1" applyAlignment="1" applyProtection="1">
      <alignment horizontal="center" vertical="center" wrapText="1"/>
      <protection/>
    </xf>
    <xf numFmtId="0" fontId="4" fillId="0" borderId="12" xfId="57" applyNumberFormat="1" applyFont="1" applyFill="1" applyBorder="1" applyAlignment="1" applyProtection="1">
      <alignment horizontal="center" vertical="center" wrapText="1"/>
      <protection/>
    </xf>
    <xf numFmtId="49" fontId="43" fillId="0" borderId="14" xfId="56" applyNumberFormat="1" applyFont="1" applyFill="1" applyBorder="1" applyAlignment="1" applyProtection="1">
      <alignment horizontal="left" vertical="center" wrapText="1"/>
      <protection/>
    </xf>
    <xf numFmtId="49" fontId="43" fillId="0" borderId="10" xfId="56" applyNumberFormat="1" applyFont="1" applyFill="1" applyBorder="1" applyAlignment="1" applyProtection="1">
      <alignment horizontal="center" vertical="center" wrapText="1"/>
      <protection/>
    </xf>
    <xf numFmtId="176" fontId="43" fillId="0" borderId="13" xfId="56" applyNumberFormat="1" applyFont="1" applyFill="1" applyBorder="1" applyAlignment="1" applyProtection="1">
      <alignment horizontal="center" vertical="center" wrapText="1"/>
      <protection/>
    </xf>
    <xf numFmtId="49" fontId="43" fillId="0" borderId="14" xfId="56" applyNumberFormat="1" applyFont="1" applyFill="1" applyBorder="1" applyAlignment="1" applyProtection="1">
      <alignment horizontal="center" vertical="center" wrapText="1"/>
      <protection/>
    </xf>
    <xf numFmtId="49" fontId="43" fillId="0" borderId="9" xfId="56" applyNumberFormat="1" applyFont="1" applyFill="1" applyBorder="1" applyAlignment="1" applyProtection="1">
      <alignment horizontal="center" vertical="center" wrapText="1"/>
      <protection/>
    </xf>
    <xf numFmtId="49" fontId="43" fillId="0" borderId="13" xfId="56" applyNumberFormat="1" applyFont="1" applyFill="1" applyBorder="1" applyAlignment="1" applyProtection="1">
      <alignment horizontal="center" vertical="center" wrapText="1"/>
      <protection/>
    </xf>
    <xf numFmtId="0" fontId="44" fillId="0" borderId="0" xfId="0" applyFont="1" applyAlignment="1" applyProtection="1">
      <alignment/>
      <protection/>
    </xf>
    <xf numFmtId="49" fontId="43" fillId="0" borderId="14" xfId="56" applyNumberFormat="1" applyFont="1" applyFill="1" applyBorder="1" applyAlignment="1" applyProtection="1">
      <alignment vertical="center" wrapText="1"/>
      <protection/>
    </xf>
    <xf numFmtId="49" fontId="43" fillId="0" borderId="10" xfId="56" applyNumberFormat="1" applyFont="1" applyFill="1" applyBorder="1" applyAlignment="1" applyProtection="1">
      <alignment vertical="center" wrapText="1"/>
      <protection/>
    </xf>
    <xf numFmtId="49" fontId="43" fillId="0" borderId="9" xfId="56" applyNumberFormat="1" applyFont="1" applyFill="1" applyBorder="1" applyAlignment="1" applyProtection="1">
      <alignment vertical="center" wrapText="1"/>
      <protection/>
    </xf>
    <xf numFmtId="49" fontId="43" fillId="0" borderId="13" xfId="56" applyNumberFormat="1" applyFont="1" applyFill="1" applyBorder="1" applyAlignment="1" applyProtection="1">
      <alignment vertical="center" wrapText="1"/>
      <protection/>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5B5786A4FA5D0AEEE0535CD3690AC4C4" xfId="39"/>
    <cellStyle name="差" xfId="40"/>
    <cellStyle name="差_5B5786A4FA5D0AEEE0535CD3690AC4C4" xfId="41"/>
    <cellStyle name="差_5B5786A4FA5D0AEEE0535CD3690AC4C4_636D6D1C51253000E0535BD3690AE2E0" xfId="42"/>
    <cellStyle name="差_5B5786A4FA5D0AEEE0535CD3690AC4C4_63830AABC20923D9E0535BD3690A5255" xfId="43"/>
    <cellStyle name="差_5B5786A4FA610AEEE0535CD3690AC4C4" xfId="44"/>
    <cellStyle name="差_5B5786A4FA610AEEE0535CD3690AC4C4_636D6D1C51253000E0535BD3690AE2E0" xfId="45"/>
    <cellStyle name="差_5B5786A4FA610AEEE0535CD3690AC4C4_63830AABC20923D9E0535BD3690A5255" xfId="46"/>
    <cellStyle name="差_5B5786A4FA620AEEE0535CD3690AC4C4" xfId="47"/>
    <cellStyle name="差_5B5786A4FA620AEEE0535CD3690AC4C4_636D6D1C51253000E0535BD3690AE2E0" xfId="48"/>
    <cellStyle name="差_5B5786A4FA620AEEE0535CD3690AC4C4_63830AABC20923D9E0535BD3690A5255" xfId="49"/>
    <cellStyle name="差_5BFABA8BBFA34F76E0535BD3690A3B73" xfId="50"/>
    <cellStyle name="差_5C0BE3C0AC2762CFE0535BD3690A953B" xfId="51"/>
    <cellStyle name="常规_636D6D1C50A63000E0535BD3690AE2E0" xfId="52"/>
    <cellStyle name="常规_636D6D1C50AD3000E0535BD3690AE2E0" xfId="53"/>
    <cellStyle name="常规_636D6D1C50AE3000E0535BD3690AE2E0" xfId="54"/>
    <cellStyle name="常规_636D6D1C50AF3000E0535BD3690AE2E0" xfId="55"/>
    <cellStyle name="常规_636D6D1C50B43000E0535BD3690AE2E0" xfId="56"/>
    <cellStyle name="常规_636D6D1C50B53000E0535BD3690AE2E0" xfId="57"/>
    <cellStyle name="常规_63827F9BD4DE0B19E0535BD3690A0FAA" xfId="58"/>
    <cellStyle name="常规_63830AABC1DC23D9E0535BD3690A5255" xfId="59"/>
    <cellStyle name="常规_63830AABC20923D9E0535BD3690A5255" xfId="60"/>
    <cellStyle name="Hyperlink" xfId="61"/>
    <cellStyle name="好" xfId="62"/>
    <cellStyle name="好_5B5786A4FA5D0AEEE0535CD3690AC4C4" xfId="63"/>
    <cellStyle name="好_5B5786A4FA5D0AEEE0535CD3690AC4C4_636D6D1C51253000E0535BD3690AE2E0" xfId="64"/>
    <cellStyle name="好_5B5786A4FA5D0AEEE0535CD3690AC4C4_63830AABC20923D9E0535BD3690A5255" xfId="65"/>
    <cellStyle name="好_5B5786A4FA610AEEE0535CD3690AC4C4" xfId="66"/>
    <cellStyle name="好_5B5786A4FA610AEEE0535CD3690AC4C4_636D6D1C51253000E0535BD3690AE2E0" xfId="67"/>
    <cellStyle name="好_5B5786A4FA610AEEE0535CD3690AC4C4_63830AABC20923D9E0535BD3690A5255" xfId="68"/>
    <cellStyle name="好_5B5786A4FA620AEEE0535CD3690AC4C4" xfId="69"/>
    <cellStyle name="好_5B5786A4FA620AEEE0535CD3690AC4C4_636D6D1C51253000E0535BD3690AE2E0" xfId="70"/>
    <cellStyle name="好_5B5786A4FA620AEEE0535CD3690AC4C4_63830AABC20923D9E0535BD3690A5255" xfId="71"/>
    <cellStyle name="好_5BFABA8BBFA34F76E0535BD3690A3B73" xfId="72"/>
    <cellStyle name="好_5C0BE3C0AC2762CFE0535BD3690A953B"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Followed Hyperlink" xfId="93"/>
    <cellStyle name="注释"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showGridLines="0" showZeros="0" workbookViewId="0" topLeftCell="A1">
      <selection activeCell="E12" sqref="E12"/>
    </sheetView>
  </sheetViews>
  <sheetFormatPr defaultColWidth="9.16015625" defaultRowHeight="25.5" customHeight="1"/>
  <cols>
    <col min="1" max="1" width="42.33203125" style="0" customWidth="1"/>
    <col min="2" max="2" width="20.16015625" style="0" customWidth="1"/>
    <col min="3" max="3" width="41.5" style="0" customWidth="1"/>
    <col min="4" max="4" width="25.33203125" style="0" customWidth="1"/>
    <col min="5" max="5" width="28.66015625" style="0" customWidth="1"/>
    <col min="6" max="6" width="24.83203125" style="0" customWidth="1"/>
  </cols>
  <sheetData>
    <row r="1" ht="18" customHeight="1">
      <c r="A1" s="194" t="s">
        <v>0</v>
      </c>
    </row>
    <row r="2" spans="1:6" ht="22.5" customHeight="1">
      <c r="A2" s="35" t="s">
        <v>1</v>
      </c>
      <c r="B2" s="195"/>
      <c r="C2" s="195"/>
      <c r="D2" s="195"/>
      <c r="E2" s="196"/>
      <c r="F2" s="196"/>
    </row>
    <row r="3" ht="18" customHeight="1">
      <c r="F3" s="197" t="s">
        <v>2</v>
      </c>
    </row>
    <row r="4" spans="1:6" ht="27.75" customHeight="1">
      <c r="A4" s="198" t="s">
        <v>3</v>
      </c>
      <c r="B4" s="199"/>
      <c r="C4" s="200" t="s">
        <v>4</v>
      </c>
      <c r="D4" s="200"/>
      <c r="E4" s="201"/>
      <c r="F4" s="201"/>
    </row>
    <row r="5" spans="1:6" ht="22.5" customHeight="1">
      <c r="A5" s="202" t="s">
        <v>5</v>
      </c>
      <c r="B5" s="202" t="s">
        <v>6</v>
      </c>
      <c r="C5" s="202" t="s">
        <v>5</v>
      </c>
      <c r="D5" s="203" t="s">
        <v>6</v>
      </c>
      <c r="E5" s="202" t="s">
        <v>5</v>
      </c>
      <c r="F5" s="203" t="s">
        <v>6</v>
      </c>
    </row>
    <row r="6" spans="1:8" s="17" customFormat="1" ht="19.5" customHeight="1">
      <c r="A6" s="155" t="s">
        <v>7</v>
      </c>
      <c r="B6" s="144">
        <f>B7+B8</f>
        <v>3224.09</v>
      </c>
      <c r="C6" s="204" t="s">
        <v>8</v>
      </c>
      <c r="D6" s="205">
        <f>2815</f>
        <v>2815</v>
      </c>
      <c r="E6" s="204" t="s">
        <v>9</v>
      </c>
      <c r="F6" s="44">
        <f>F7+F8+F9</f>
        <v>2341.07</v>
      </c>
      <c r="H6" s="206"/>
    </row>
    <row r="7" spans="1:8" s="17" customFormat="1" ht="19.5" customHeight="1">
      <c r="A7" s="155" t="s">
        <v>10</v>
      </c>
      <c r="B7" s="44">
        <f>95.09+2381.92</f>
        <v>2477.01</v>
      </c>
      <c r="C7" s="204" t="s">
        <v>11</v>
      </c>
      <c r="D7" s="207">
        <v>0</v>
      </c>
      <c r="E7" s="204" t="s">
        <v>12</v>
      </c>
      <c r="F7" s="44">
        <f>35.43+1.09+1401.04</f>
        <v>1437.56</v>
      </c>
      <c r="H7" s="206"/>
    </row>
    <row r="8" spans="1:6" s="17" customFormat="1" ht="19.5" customHeight="1">
      <c r="A8" s="155" t="s">
        <v>13</v>
      </c>
      <c r="B8" s="148">
        <v>747.08</v>
      </c>
      <c r="C8" s="204" t="s">
        <v>14</v>
      </c>
      <c r="D8" s="207">
        <v>0</v>
      </c>
      <c r="E8" s="204" t="s">
        <v>15</v>
      </c>
      <c r="F8" s="44">
        <v>861.95</v>
      </c>
    </row>
    <row r="9" spans="1:6" s="17" customFormat="1" ht="19.5" customHeight="1">
      <c r="A9" s="155" t="s">
        <v>16</v>
      </c>
      <c r="B9" s="144">
        <v>0</v>
      </c>
      <c r="C9" s="204" t="s">
        <v>17</v>
      </c>
      <c r="D9" s="207">
        <v>0</v>
      </c>
      <c r="E9" s="204" t="s">
        <v>18</v>
      </c>
      <c r="F9" s="44">
        <v>41.56</v>
      </c>
    </row>
    <row r="10" spans="1:6" s="17" customFormat="1" ht="19.5" customHeight="1">
      <c r="A10" s="155" t="s">
        <v>19</v>
      </c>
      <c r="B10" s="44">
        <v>48</v>
      </c>
      <c r="C10" s="204" t="s">
        <v>20</v>
      </c>
      <c r="D10" s="207">
        <v>0</v>
      </c>
      <c r="E10" s="204" t="s">
        <v>21</v>
      </c>
      <c r="F10" s="44">
        <v>931.02</v>
      </c>
    </row>
    <row r="11" spans="1:7" s="17" customFormat="1" ht="19.5" customHeight="1">
      <c r="A11" s="151" t="s">
        <v>22</v>
      </c>
      <c r="B11" s="91"/>
      <c r="C11" s="208" t="s">
        <v>23</v>
      </c>
      <c r="D11" s="207">
        <v>0</v>
      </c>
      <c r="E11" s="208" t="s">
        <v>24</v>
      </c>
      <c r="F11" s="44">
        <v>0</v>
      </c>
      <c r="G11" s="209"/>
    </row>
    <row r="12" spans="1:6" s="17" customFormat="1" ht="19.5" customHeight="1">
      <c r="A12" s="151"/>
      <c r="B12" s="210"/>
      <c r="C12" s="208" t="s">
        <v>25</v>
      </c>
      <c r="D12" s="207">
        <f>158.73+95.09</f>
        <v>253.82</v>
      </c>
      <c r="E12" s="211"/>
      <c r="F12" s="44"/>
    </row>
    <row r="13" spans="1:6" s="17" customFormat="1" ht="19.5" customHeight="1">
      <c r="A13" s="151"/>
      <c r="B13" s="212"/>
      <c r="C13" s="208" t="s">
        <v>26</v>
      </c>
      <c r="D13" s="207">
        <v>81.52</v>
      </c>
      <c r="E13" s="211"/>
      <c r="F13" s="44"/>
    </row>
    <row r="14" spans="1:6" s="17" customFormat="1" ht="19.5" customHeight="1">
      <c r="A14" s="151"/>
      <c r="B14" s="212"/>
      <c r="C14" s="208" t="s">
        <v>27</v>
      </c>
      <c r="D14" s="207">
        <v>0</v>
      </c>
      <c r="E14" s="211"/>
      <c r="F14" s="44"/>
    </row>
    <row r="15" spans="1:6" s="17" customFormat="1" ht="19.5" customHeight="1">
      <c r="A15" s="151"/>
      <c r="B15" s="212"/>
      <c r="C15" s="208" t="s">
        <v>28</v>
      </c>
      <c r="D15" s="207">
        <v>0</v>
      </c>
      <c r="E15" s="211"/>
      <c r="F15" s="44"/>
    </row>
    <row r="16" spans="1:6" s="17" customFormat="1" ht="19.5" customHeight="1">
      <c r="A16" s="151"/>
      <c r="B16" s="212"/>
      <c r="C16" s="208" t="s">
        <v>29</v>
      </c>
      <c r="D16" s="207">
        <v>0</v>
      </c>
      <c r="E16" s="211"/>
      <c r="F16" s="44"/>
    </row>
    <row r="17" spans="1:6" s="17" customFormat="1" ht="19.5" customHeight="1">
      <c r="A17" s="151"/>
      <c r="B17" s="212"/>
      <c r="C17" s="208" t="s">
        <v>30</v>
      </c>
      <c r="D17" s="207">
        <v>0</v>
      </c>
      <c r="E17" s="211"/>
      <c r="F17" s="44"/>
    </row>
    <row r="18" spans="1:6" s="17" customFormat="1" ht="19.5" customHeight="1">
      <c r="A18" s="151"/>
      <c r="B18" s="212"/>
      <c r="C18" s="208" t="s">
        <v>31</v>
      </c>
      <c r="D18" s="207">
        <v>0</v>
      </c>
      <c r="E18" s="211"/>
      <c r="F18" s="44"/>
    </row>
    <row r="19" spans="1:6" s="17" customFormat="1" ht="19.5" customHeight="1">
      <c r="A19" s="151"/>
      <c r="B19" s="212"/>
      <c r="C19" s="208" t="s">
        <v>32</v>
      </c>
      <c r="D19" s="207">
        <v>0</v>
      </c>
      <c r="E19" s="211"/>
      <c r="F19" s="44"/>
    </row>
    <row r="20" spans="1:6" s="17" customFormat="1" ht="19.5" customHeight="1">
      <c r="A20" s="151"/>
      <c r="B20" s="212"/>
      <c r="C20" s="208" t="s">
        <v>33</v>
      </c>
      <c r="D20" s="207">
        <v>0</v>
      </c>
      <c r="E20" s="211"/>
      <c r="F20" s="44"/>
    </row>
    <row r="21" spans="1:6" s="17" customFormat="1" ht="19.5" customHeight="1">
      <c r="A21" s="151"/>
      <c r="B21" s="212"/>
      <c r="C21" s="208" t="s">
        <v>34</v>
      </c>
      <c r="D21" s="207">
        <v>0</v>
      </c>
      <c r="E21" s="211"/>
      <c r="F21" s="44"/>
    </row>
    <row r="22" spans="1:6" s="17" customFormat="1" ht="19.5" customHeight="1">
      <c r="A22" s="151"/>
      <c r="B22" s="212"/>
      <c r="C22" s="208" t="s">
        <v>35</v>
      </c>
      <c r="D22" s="207">
        <v>0</v>
      </c>
      <c r="E22" s="211"/>
      <c r="F22" s="44"/>
    </row>
    <row r="23" spans="1:6" s="17" customFormat="1" ht="19.5" customHeight="1">
      <c r="A23" s="151"/>
      <c r="B23" s="212"/>
      <c r="C23" s="208" t="s">
        <v>36</v>
      </c>
      <c r="D23" s="207">
        <v>121.75</v>
      </c>
      <c r="E23" s="211"/>
      <c r="F23" s="44"/>
    </row>
    <row r="24" spans="1:6" s="17" customFormat="1" ht="19.5" customHeight="1">
      <c r="A24" s="151"/>
      <c r="B24" s="212"/>
      <c r="C24" s="208" t="s">
        <v>37</v>
      </c>
      <c r="D24" s="207">
        <v>0</v>
      </c>
      <c r="E24" s="211"/>
      <c r="F24" s="44"/>
    </row>
    <row r="25" spans="1:6" s="17" customFormat="1" ht="19.5" customHeight="1">
      <c r="A25" s="151"/>
      <c r="B25" s="213"/>
      <c r="C25" s="208" t="s">
        <v>38</v>
      </c>
      <c r="D25" s="207">
        <v>0</v>
      </c>
      <c r="E25" s="211"/>
      <c r="F25" s="44"/>
    </row>
    <row r="26" spans="1:6" s="17" customFormat="1" ht="19.5" customHeight="1">
      <c r="A26" s="151"/>
      <c r="B26" s="213"/>
      <c r="C26" s="208" t="s">
        <v>39</v>
      </c>
      <c r="D26" s="214">
        <v>0</v>
      </c>
      <c r="E26" s="211"/>
      <c r="F26" s="44"/>
    </row>
    <row r="27" spans="1:6" s="17" customFormat="1" ht="19.5" customHeight="1">
      <c r="A27" s="151"/>
      <c r="B27" s="213"/>
      <c r="C27" s="208" t="s">
        <v>40</v>
      </c>
      <c r="D27" s="205">
        <v>0</v>
      </c>
      <c r="E27" s="211"/>
      <c r="F27" s="44"/>
    </row>
    <row r="28" spans="1:6" ht="19.5" customHeight="1">
      <c r="A28" s="215" t="s">
        <v>41</v>
      </c>
      <c r="B28" s="205">
        <f>B6+B10</f>
        <v>3272.09</v>
      </c>
      <c r="C28" s="153" t="s">
        <v>42</v>
      </c>
      <c r="D28" s="207">
        <f>SUM(D6:D27)</f>
        <v>3272.09</v>
      </c>
      <c r="E28" s="153" t="s">
        <v>42</v>
      </c>
      <c r="F28" s="90">
        <f>F10+F6</f>
        <v>3272.09</v>
      </c>
    </row>
    <row r="29" spans="1:6" s="17" customFormat="1" ht="19.5" customHeight="1">
      <c r="A29" s="155" t="s">
        <v>43</v>
      </c>
      <c r="B29" s="44">
        <v>0</v>
      </c>
      <c r="C29" s="216" t="s">
        <v>44</v>
      </c>
      <c r="D29" s="205"/>
      <c r="E29" s="211"/>
      <c r="F29" s="44"/>
    </row>
    <row r="30" spans="1:6" ht="19.5" customHeight="1">
      <c r="A30" s="215" t="s">
        <v>45</v>
      </c>
      <c r="B30" s="210">
        <v>0</v>
      </c>
      <c r="C30" s="153" t="s">
        <v>46</v>
      </c>
      <c r="D30" s="205">
        <v>0</v>
      </c>
      <c r="E30" s="153" t="s">
        <v>46</v>
      </c>
      <c r="F30" s="44">
        <v>0</v>
      </c>
    </row>
    <row r="31" ht="12.75" customHeight="1">
      <c r="B31" s="209"/>
    </row>
    <row r="32" ht="12.75" customHeight="1"/>
    <row r="33" ht="12.75" customHeight="1">
      <c r="J33" s="17"/>
    </row>
    <row r="34" ht="12.75" customHeight="1"/>
    <row r="35" ht="12.75" customHeight="1"/>
    <row r="36" ht="12.75" customHeight="1"/>
    <row r="37" ht="12.75" customHeight="1"/>
    <row r="38" ht="12.75" customHeight="1"/>
    <row r="39" ht="12.75" customHeight="1"/>
    <row r="40" ht="12.75" customHeight="1">
      <c r="B40" s="209"/>
    </row>
  </sheetData>
  <sheetProtection formatCells="0" formatColumns="0" formatRows="0"/>
  <printOptions horizontalCentered="1"/>
  <pageMargins left="0.19652777777777777" right="0.1968503937007874" top="0.5905511811023623" bottom="0.4722222222222222" header="0.5118110236220472" footer="0.5118110236220472"/>
  <pageSetup horizontalDpi="300" verticalDpi="300" orientation="landscape" paperSize="9" scale="85"/>
</worksheet>
</file>

<file path=xl/worksheets/sheet10.xml><?xml version="1.0" encoding="utf-8"?>
<worksheet xmlns="http://schemas.openxmlformats.org/spreadsheetml/2006/main" xmlns:r="http://schemas.openxmlformats.org/officeDocument/2006/relationships">
  <dimension ref="A1:IV19"/>
  <sheetViews>
    <sheetView showGridLines="0" showZeros="0" workbookViewId="0" topLeftCell="A1">
      <selection activeCell="A12" sqref="A12:H12"/>
    </sheetView>
  </sheetViews>
  <sheetFormatPr defaultColWidth="9.16015625" defaultRowHeight="23.25" customHeight="1"/>
  <cols>
    <col min="1" max="1" width="10" style="129" customWidth="1"/>
    <col min="2" max="3" width="9.33203125" style="129" customWidth="1"/>
    <col min="4" max="4" width="30.33203125" style="129" customWidth="1"/>
    <col min="5" max="5" width="24.66015625" style="129" customWidth="1"/>
    <col min="6" max="6" width="28" style="129" customWidth="1"/>
    <col min="7" max="7" width="27.66015625" style="129" customWidth="1"/>
    <col min="8" max="8" width="25.33203125" style="129" customWidth="1"/>
    <col min="9" max="16384" width="9.16015625" style="129" customWidth="1"/>
  </cols>
  <sheetData>
    <row r="1" spans="1:3" ht="23.25" customHeight="1">
      <c r="A1" s="3" t="s">
        <v>195</v>
      </c>
      <c r="B1" s="130"/>
      <c r="C1" s="130"/>
    </row>
    <row r="2" spans="1:8" ht="30" customHeight="1">
      <c r="A2" s="131" t="s">
        <v>196</v>
      </c>
      <c r="B2" s="36"/>
      <c r="C2" s="36"/>
      <c r="D2" s="36"/>
      <c r="E2" s="36"/>
      <c r="F2" s="36"/>
      <c r="G2" s="36"/>
      <c r="H2" s="132"/>
    </row>
    <row r="3" ht="21.75" customHeight="1">
      <c r="H3" s="133" t="s">
        <v>2</v>
      </c>
    </row>
    <row r="4" spans="1:8" ht="23.25" customHeight="1">
      <c r="A4" s="221" t="s">
        <v>194</v>
      </c>
      <c r="B4" s="221"/>
      <c r="C4" s="221"/>
      <c r="D4" s="221" t="s">
        <v>72</v>
      </c>
      <c r="E4" s="221" t="s">
        <v>50</v>
      </c>
      <c r="F4" s="221" t="s">
        <v>119</v>
      </c>
      <c r="G4" s="253" t="s">
        <v>197</v>
      </c>
      <c r="H4" s="254" t="s">
        <v>121</v>
      </c>
    </row>
    <row r="5" spans="1:8" ht="23.25" customHeight="1">
      <c r="A5" s="42" t="s">
        <v>73</v>
      </c>
      <c r="B5" s="42" t="s">
        <v>74</v>
      </c>
      <c r="C5" s="42" t="s">
        <v>75</v>
      </c>
      <c r="D5" s="222"/>
      <c r="E5" s="222"/>
      <c r="F5" s="222"/>
      <c r="G5" s="228"/>
      <c r="H5" s="225"/>
    </row>
    <row r="6" spans="1:256" s="17" customFormat="1" ht="25.5" customHeight="1">
      <c r="A6" s="43"/>
      <c r="B6" s="43"/>
      <c r="C6" s="71"/>
      <c r="D6" s="134" t="s">
        <v>58</v>
      </c>
      <c r="E6" s="46">
        <f>E7+E10+E14+E17</f>
        <v>2293.07</v>
      </c>
      <c r="F6" s="46">
        <f>F7+F10+F14+F17</f>
        <v>1437.56</v>
      </c>
      <c r="G6" s="46">
        <f>G7+G10+G14+G17</f>
        <v>813.95</v>
      </c>
      <c r="H6" s="46">
        <f>H7+H10+H14+H17</f>
        <v>41.56</v>
      </c>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9" ht="25.5" customHeight="1">
      <c r="A7" s="43" t="s">
        <v>76</v>
      </c>
      <c r="B7" s="43"/>
      <c r="C7" s="71"/>
      <c r="D7" s="134" t="s">
        <v>77</v>
      </c>
      <c r="E7" s="46">
        <v>1837.98</v>
      </c>
      <c r="F7" s="46">
        <v>1039.04</v>
      </c>
      <c r="G7" s="45">
        <v>798.94</v>
      </c>
      <c r="H7" s="44">
        <v>0</v>
      </c>
      <c r="I7" s="129"/>
    </row>
    <row r="8" spans="1:8" ht="25.5" customHeight="1">
      <c r="A8" s="43" t="s">
        <v>78</v>
      </c>
      <c r="B8" s="43" t="s">
        <v>79</v>
      </c>
      <c r="C8" s="71"/>
      <c r="D8" s="134" t="s">
        <v>80</v>
      </c>
      <c r="E8" s="46">
        <v>1837.98</v>
      </c>
      <c r="F8" s="46">
        <v>1039.04</v>
      </c>
      <c r="G8" s="45">
        <v>798.94</v>
      </c>
      <c r="H8" s="44">
        <v>0</v>
      </c>
    </row>
    <row r="9" spans="1:8" ht="25.5" customHeight="1">
      <c r="A9" s="43" t="s">
        <v>81</v>
      </c>
      <c r="B9" s="43" t="s">
        <v>82</v>
      </c>
      <c r="C9" s="71" t="s">
        <v>83</v>
      </c>
      <c r="D9" s="134" t="s">
        <v>84</v>
      </c>
      <c r="E9" s="46">
        <v>1837.98</v>
      </c>
      <c r="F9" s="46">
        <v>1039.04</v>
      </c>
      <c r="G9" s="45">
        <v>798.94</v>
      </c>
      <c r="H9" s="44">
        <v>0</v>
      </c>
    </row>
    <row r="10" spans="1:8" ht="25.5" customHeight="1">
      <c r="A10" s="43" t="s">
        <v>87</v>
      </c>
      <c r="B10" s="43"/>
      <c r="C10" s="71"/>
      <c r="D10" s="134" t="s">
        <v>88</v>
      </c>
      <c r="E10" s="46">
        <f>E11</f>
        <v>251.82</v>
      </c>
      <c r="F10" s="46">
        <f>F11</f>
        <v>195.25</v>
      </c>
      <c r="G10" s="46">
        <f>G11</f>
        <v>15.01</v>
      </c>
      <c r="H10" s="46">
        <f>H11</f>
        <v>41.56</v>
      </c>
    </row>
    <row r="11" spans="1:8" ht="25.5" customHeight="1">
      <c r="A11" s="43" t="s">
        <v>89</v>
      </c>
      <c r="B11" s="43" t="s">
        <v>90</v>
      </c>
      <c r="C11" s="71"/>
      <c r="D11" s="134" t="s">
        <v>91</v>
      </c>
      <c r="E11" s="46">
        <f>E12+E13</f>
        <v>251.82</v>
      </c>
      <c r="F11" s="46">
        <f>F12+F13</f>
        <v>195.25</v>
      </c>
      <c r="G11" s="46">
        <f>G12+G13</f>
        <v>15.01</v>
      </c>
      <c r="H11" s="46">
        <f>H12+H13</f>
        <v>41.56</v>
      </c>
    </row>
    <row r="12" spans="1:8" ht="25.5" customHeight="1">
      <c r="A12" s="43" t="s">
        <v>92</v>
      </c>
      <c r="B12" s="43" t="s">
        <v>94</v>
      </c>
      <c r="C12" s="71" t="s">
        <v>83</v>
      </c>
      <c r="D12" s="72" t="s">
        <v>93</v>
      </c>
      <c r="E12" s="46">
        <f>F12+G12+H12</f>
        <v>93.09</v>
      </c>
      <c r="F12" s="46">
        <f>35.43+1.09</f>
        <v>36.52</v>
      </c>
      <c r="G12" s="45">
        <f>14.62+0.39</f>
        <v>15.01</v>
      </c>
      <c r="H12" s="44">
        <f>41.27+0.29</f>
        <v>41.56</v>
      </c>
    </row>
    <row r="13" spans="1:8" ht="25.5" customHeight="1">
      <c r="A13" s="43" t="s">
        <v>92</v>
      </c>
      <c r="B13" s="43" t="s">
        <v>94</v>
      </c>
      <c r="C13" s="71" t="s">
        <v>90</v>
      </c>
      <c r="D13" s="134" t="s">
        <v>95</v>
      </c>
      <c r="E13" s="46">
        <v>158.73</v>
      </c>
      <c r="F13" s="46">
        <v>158.73</v>
      </c>
      <c r="G13" s="45">
        <v>0</v>
      </c>
      <c r="H13" s="44">
        <v>0</v>
      </c>
    </row>
    <row r="14" spans="1:8" ht="25.5" customHeight="1">
      <c r="A14" s="43" t="s">
        <v>96</v>
      </c>
      <c r="B14" s="43"/>
      <c r="C14" s="71"/>
      <c r="D14" s="134" t="s">
        <v>97</v>
      </c>
      <c r="E14" s="46">
        <v>81.52</v>
      </c>
      <c r="F14" s="46">
        <v>81.52</v>
      </c>
      <c r="G14" s="45">
        <v>0</v>
      </c>
      <c r="H14" s="44">
        <v>0</v>
      </c>
    </row>
    <row r="15" spans="1:8" ht="25.5" customHeight="1">
      <c r="A15" s="43" t="s">
        <v>98</v>
      </c>
      <c r="B15" s="43" t="s">
        <v>99</v>
      </c>
      <c r="C15" s="71"/>
      <c r="D15" s="134" t="s">
        <v>100</v>
      </c>
      <c r="E15" s="46">
        <v>81.52</v>
      </c>
      <c r="F15" s="46">
        <v>81.52</v>
      </c>
      <c r="G15" s="45">
        <v>0</v>
      </c>
      <c r="H15" s="44">
        <v>0</v>
      </c>
    </row>
    <row r="16" spans="1:8" ht="25.5" customHeight="1">
      <c r="A16" s="43" t="s">
        <v>101</v>
      </c>
      <c r="B16" s="43" t="s">
        <v>102</v>
      </c>
      <c r="C16" s="71" t="s">
        <v>83</v>
      </c>
      <c r="D16" s="134" t="s">
        <v>103</v>
      </c>
      <c r="E16" s="46">
        <v>81.52</v>
      </c>
      <c r="F16" s="46">
        <v>81.52</v>
      </c>
      <c r="G16" s="45">
        <v>0</v>
      </c>
      <c r="H16" s="44">
        <v>0</v>
      </c>
    </row>
    <row r="17" spans="1:8" ht="25.5" customHeight="1">
      <c r="A17" s="43" t="s">
        <v>104</v>
      </c>
      <c r="B17" s="43"/>
      <c r="C17" s="71"/>
      <c r="D17" s="134" t="s">
        <v>105</v>
      </c>
      <c r="E17" s="46">
        <v>121.75</v>
      </c>
      <c r="F17" s="46">
        <v>121.75</v>
      </c>
      <c r="G17" s="45">
        <v>0</v>
      </c>
      <c r="H17" s="44">
        <v>0</v>
      </c>
    </row>
    <row r="18" spans="1:8" ht="25.5" customHeight="1">
      <c r="A18" s="43" t="s">
        <v>106</v>
      </c>
      <c r="B18" s="43" t="s">
        <v>85</v>
      </c>
      <c r="C18" s="71"/>
      <c r="D18" s="134" t="s">
        <v>107</v>
      </c>
      <c r="E18" s="46">
        <v>121.75</v>
      </c>
      <c r="F18" s="46">
        <v>121.75</v>
      </c>
      <c r="G18" s="45">
        <v>0</v>
      </c>
      <c r="H18" s="44">
        <v>0</v>
      </c>
    </row>
    <row r="19" spans="1:8" ht="25.5" customHeight="1">
      <c r="A19" s="43" t="s">
        <v>108</v>
      </c>
      <c r="B19" s="43" t="s">
        <v>109</v>
      </c>
      <c r="C19" s="71" t="s">
        <v>83</v>
      </c>
      <c r="D19" s="134" t="s">
        <v>110</v>
      </c>
      <c r="E19" s="46">
        <v>121.75</v>
      </c>
      <c r="F19" s="46">
        <v>121.75</v>
      </c>
      <c r="G19" s="45">
        <v>0</v>
      </c>
      <c r="H19" s="44">
        <v>0</v>
      </c>
    </row>
    <row r="20" ht="25.5" customHeight="1"/>
    <row r="21" ht="25.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sheetData>
  <sheetProtection formatCells="0" formatColumns="0" formatRows="0"/>
  <mergeCells count="6">
    <mergeCell ref="G4:G5"/>
    <mergeCell ref="H4:H5"/>
    <mergeCell ref="A4:C4"/>
    <mergeCell ref="D4:D5"/>
    <mergeCell ref="E4:E5"/>
    <mergeCell ref="F4:F5"/>
  </mergeCells>
  <printOptions horizontalCentered="1"/>
  <pageMargins left="0.7900000000000001" right="0.07847222222222222" top="0.7900000000000001" bottom="0.7900000000000001" header="0.5" footer="0.5"/>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E4">
      <selection activeCell="F4" sqref="F1:R16384"/>
    </sheetView>
  </sheetViews>
  <sheetFormatPr defaultColWidth="8.83203125" defaultRowHeight="11.25"/>
  <cols>
    <col min="2" max="3" width="6.83203125" style="0" customWidth="1"/>
    <col min="4" max="4" width="21.66015625" style="0" customWidth="1"/>
    <col min="5" max="5" width="14.33203125" style="0" customWidth="1"/>
    <col min="6" max="18" width="10.83203125" style="0" customWidth="1"/>
  </cols>
  <sheetData>
    <row r="1" spans="1:18" ht="18.75" customHeight="1">
      <c r="A1" s="3" t="s">
        <v>198</v>
      </c>
      <c r="B1" s="121"/>
      <c r="C1" s="121"/>
      <c r="D1" s="121"/>
      <c r="E1" s="121"/>
      <c r="F1" s="121"/>
      <c r="G1" s="121"/>
      <c r="H1" s="121"/>
      <c r="I1" s="121"/>
      <c r="J1" s="121"/>
      <c r="K1" s="121"/>
      <c r="L1" s="121"/>
      <c r="M1" s="121"/>
      <c r="N1" s="121"/>
      <c r="O1" s="121"/>
      <c r="P1" s="121"/>
      <c r="Q1" s="121"/>
      <c r="R1" s="128"/>
    </row>
    <row r="2" spans="1:18" ht="29.25" customHeight="1">
      <c r="A2" s="122" t="s">
        <v>199</v>
      </c>
      <c r="B2" s="123"/>
      <c r="C2" s="123"/>
      <c r="D2" s="123"/>
      <c r="E2" s="123"/>
      <c r="F2" s="123"/>
      <c r="G2" s="123"/>
      <c r="H2" s="123"/>
      <c r="I2" s="123"/>
      <c r="J2" s="123"/>
      <c r="K2" s="123"/>
      <c r="L2" s="123"/>
      <c r="M2" s="123"/>
      <c r="N2" s="123"/>
      <c r="O2" s="123"/>
      <c r="P2" s="123"/>
      <c r="Q2" s="123"/>
      <c r="R2" s="123"/>
    </row>
    <row r="3" spans="1:18" ht="21.75" customHeight="1">
      <c r="A3" s="121"/>
      <c r="B3" s="121"/>
      <c r="C3" s="121"/>
      <c r="D3" s="121"/>
      <c r="E3" s="121"/>
      <c r="F3" s="121"/>
      <c r="G3" s="121"/>
      <c r="H3" s="121"/>
      <c r="I3" s="121"/>
      <c r="J3" s="121"/>
      <c r="K3" s="121"/>
      <c r="L3" s="121"/>
      <c r="M3" s="121"/>
      <c r="N3" s="121"/>
      <c r="O3" s="121"/>
      <c r="P3" s="121"/>
      <c r="Q3" s="121"/>
      <c r="R3" s="120" t="s">
        <v>113</v>
      </c>
    </row>
    <row r="4" spans="1:18" ht="28.5" customHeight="1">
      <c r="A4" s="124" t="s">
        <v>71</v>
      </c>
      <c r="B4" s="124"/>
      <c r="C4" s="124"/>
      <c r="D4" s="240" t="s">
        <v>114</v>
      </c>
      <c r="E4" s="240" t="s">
        <v>50</v>
      </c>
      <c r="F4" s="240" t="s">
        <v>124</v>
      </c>
      <c r="G4" s="240" t="s">
        <v>125</v>
      </c>
      <c r="H4" s="240" t="s">
        <v>126</v>
      </c>
      <c r="I4" s="240" t="s">
        <v>127</v>
      </c>
      <c r="J4" s="240" t="s">
        <v>128</v>
      </c>
      <c r="K4" s="240" t="s">
        <v>129</v>
      </c>
      <c r="L4" s="240" t="s">
        <v>130</v>
      </c>
      <c r="M4" s="240" t="s">
        <v>131</v>
      </c>
      <c r="N4" s="240" t="s">
        <v>132</v>
      </c>
      <c r="O4" s="240" t="s">
        <v>133</v>
      </c>
      <c r="P4" s="240" t="s">
        <v>134</v>
      </c>
      <c r="Q4" s="240" t="s">
        <v>135</v>
      </c>
      <c r="R4" s="240" t="s">
        <v>136</v>
      </c>
    </row>
    <row r="5" spans="1:18" ht="28.5" customHeight="1">
      <c r="A5" s="125" t="s">
        <v>73</v>
      </c>
      <c r="B5" s="125" t="s">
        <v>74</v>
      </c>
      <c r="C5" s="125" t="s">
        <v>75</v>
      </c>
      <c r="D5" s="240"/>
      <c r="E5" s="240"/>
      <c r="F5" s="240"/>
      <c r="G5" s="240"/>
      <c r="H5" s="240"/>
      <c r="I5" s="240"/>
      <c r="J5" s="240"/>
      <c r="K5" s="240"/>
      <c r="L5" s="240"/>
      <c r="M5" s="240"/>
      <c r="N5" s="240"/>
      <c r="O5" s="240"/>
      <c r="P5" s="240"/>
      <c r="Q5" s="240"/>
      <c r="R5" s="240"/>
    </row>
    <row r="6" spans="1:18" s="17" customFormat="1" ht="24.75" customHeight="1">
      <c r="A6" s="126"/>
      <c r="B6" s="126"/>
      <c r="C6" s="126"/>
      <c r="D6" s="126" t="s">
        <v>58</v>
      </c>
      <c r="E6" s="127">
        <f>E7+E10+E14+E17</f>
        <v>1437.56</v>
      </c>
      <c r="F6" s="127">
        <v>454.85</v>
      </c>
      <c r="G6" s="127">
        <v>320.19</v>
      </c>
      <c r="H6" s="127">
        <v>54.98</v>
      </c>
      <c r="I6" s="127">
        <v>0</v>
      </c>
      <c r="J6" s="127">
        <v>49.52</v>
      </c>
      <c r="K6" s="127">
        <v>158.73</v>
      </c>
      <c r="L6" s="127">
        <v>15.92</v>
      </c>
      <c r="M6" s="127">
        <v>81.52</v>
      </c>
      <c r="N6" s="127">
        <v>0</v>
      </c>
      <c r="O6" s="127">
        <v>12</v>
      </c>
      <c r="P6" s="127">
        <v>121.75</v>
      </c>
      <c r="Q6" s="127">
        <v>0</v>
      </c>
      <c r="R6" s="127">
        <v>131.58</v>
      </c>
    </row>
    <row r="7" spans="1:18" ht="24.75" customHeight="1">
      <c r="A7" s="126" t="s">
        <v>76</v>
      </c>
      <c r="B7" s="126"/>
      <c r="C7" s="126"/>
      <c r="D7" s="126" t="s">
        <v>77</v>
      </c>
      <c r="E7" s="127">
        <v>1039.04</v>
      </c>
      <c r="F7" s="127">
        <v>454.85</v>
      </c>
      <c r="G7" s="127">
        <v>320.19</v>
      </c>
      <c r="H7" s="127">
        <v>54.98</v>
      </c>
      <c r="I7" s="127">
        <v>0</v>
      </c>
      <c r="J7" s="127">
        <v>49.52</v>
      </c>
      <c r="K7" s="127">
        <v>0</v>
      </c>
      <c r="L7" s="127">
        <v>15.92</v>
      </c>
      <c r="M7" s="127">
        <v>0</v>
      </c>
      <c r="N7" s="127">
        <v>0</v>
      </c>
      <c r="O7" s="127">
        <v>12</v>
      </c>
      <c r="P7" s="127">
        <v>0</v>
      </c>
      <c r="Q7" s="127">
        <v>0</v>
      </c>
      <c r="R7" s="127">
        <v>131.58</v>
      </c>
    </row>
    <row r="8" spans="1:18" ht="24.75" customHeight="1">
      <c r="A8" s="126" t="s">
        <v>78</v>
      </c>
      <c r="B8" s="126" t="s">
        <v>79</v>
      </c>
      <c r="C8" s="126"/>
      <c r="D8" s="126" t="s">
        <v>80</v>
      </c>
      <c r="E8" s="127">
        <v>1039.04</v>
      </c>
      <c r="F8" s="127">
        <v>454.85</v>
      </c>
      <c r="G8" s="127">
        <v>320.19</v>
      </c>
      <c r="H8" s="127">
        <v>54.98</v>
      </c>
      <c r="I8" s="127">
        <v>0</v>
      </c>
      <c r="J8" s="127">
        <v>49.52</v>
      </c>
      <c r="K8" s="127">
        <v>0</v>
      </c>
      <c r="L8" s="127">
        <v>15.92</v>
      </c>
      <c r="M8" s="127">
        <v>0</v>
      </c>
      <c r="N8" s="127">
        <v>0</v>
      </c>
      <c r="O8" s="127">
        <v>12</v>
      </c>
      <c r="P8" s="127">
        <v>0</v>
      </c>
      <c r="Q8" s="127">
        <v>0</v>
      </c>
      <c r="R8" s="127">
        <v>131.58</v>
      </c>
    </row>
    <row r="9" spans="1:18" ht="24.75" customHeight="1">
      <c r="A9" s="126" t="s">
        <v>81</v>
      </c>
      <c r="B9" s="126" t="s">
        <v>82</v>
      </c>
      <c r="C9" s="126" t="s">
        <v>83</v>
      </c>
      <c r="D9" s="126" t="s">
        <v>84</v>
      </c>
      <c r="E9" s="127">
        <v>1039.04</v>
      </c>
      <c r="F9" s="127">
        <v>454.85</v>
      </c>
      <c r="G9" s="127">
        <v>320.19</v>
      </c>
      <c r="H9" s="127">
        <v>54.98</v>
      </c>
      <c r="I9" s="127">
        <v>0</v>
      </c>
      <c r="J9" s="127">
        <v>49.52</v>
      </c>
      <c r="K9" s="127">
        <v>0</v>
      </c>
      <c r="L9" s="127">
        <v>15.92</v>
      </c>
      <c r="M9" s="127">
        <v>0</v>
      </c>
      <c r="N9" s="127">
        <v>0</v>
      </c>
      <c r="O9" s="127">
        <v>12</v>
      </c>
      <c r="P9" s="127">
        <v>0</v>
      </c>
      <c r="Q9" s="127">
        <v>0</v>
      </c>
      <c r="R9" s="127">
        <v>131.58</v>
      </c>
    </row>
    <row r="10" spans="1:18" ht="24.75" customHeight="1">
      <c r="A10" s="126" t="s">
        <v>87</v>
      </c>
      <c r="B10" s="126"/>
      <c r="C10" s="126"/>
      <c r="D10" s="126" t="s">
        <v>88</v>
      </c>
      <c r="E10" s="127">
        <f>E11</f>
        <v>195.25</v>
      </c>
      <c r="F10" s="127">
        <v>0</v>
      </c>
      <c r="G10" s="127">
        <v>0</v>
      </c>
      <c r="H10" s="127">
        <v>0</v>
      </c>
      <c r="I10" s="127">
        <v>0</v>
      </c>
      <c r="J10" s="127">
        <v>0</v>
      </c>
      <c r="K10" s="127">
        <v>158.73</v>
      </c>
      <c r="L10" s="127">
        <v>0</v>
      </c>
      <c r="M10" s="127">
        <v>0</v>
      </c>
      <c r="N10" s="127">
        <v>0</v>
      </c>
      <c r="O10" s="127">
        <v>0</v>
      </c>
      <c r="P10" s="127">
        <v>0</v>
      </c>
      <c r="Q10" s="127">
        <v>0</v>
      </c>
      <c r="R10" s="127">
        <v>0</v>
      </c>
    </row>
    <row r="11" spans="1:18" ht="24.75" customHeight="1">
      <c r="A11" s="126" t="s">
        <v>89</v>
      </c>
      <c r="B11" s="126" t="s">
        <v>90</v>
      </c>
      <c r="C11" s="126"/>
      <c r="D11" s="126" t="s">
        <v>91</v>
      </c>
      <c r="E11" s="127">
        <f>E12+E13</f>
        <v>195.25</v>
      </c>
      <c r="F11" s="127">
        <v>0</v>
      </c>
      <c r="G11" s="127">
        <v>0</v>
      </c>
      <c r="H11" s="127">
        <v>0</v>
      </c>
      <c r="I11" s="127">
        <v>0</v>
      </c>
      <c r="J11" s="127">
        <v>0</v>
      </c>
      <c r="K11" s="127">
        <v>158.73</v>
      </c>
      <c r="L11" s="127">
        <v>0</v>
      </c>
      <c r="M11" s="127">
        <v>0</v>
      </c>
      <c r="N11" s="127">
        <v>0</v>
      </c>
      <c r="O11" s="127">
        <v>0</v>
      </c>
      <c r="P11" s="127">
        <v>0</v>
      </c>
      <c r="Q11" s="127">
        <v>0</v>
      </c>
      <c r="R11" s="127">
        <v>0</v>
      </c>
    </row>
    <row r="12" spans="1:18" ht="24.75" customHeight="1">
      <c r="A12" s="126" t="s">
        <v>92</v>
      </c>
      <c r="B12" s="126" t="s">
        <v>94</v>
      </c>
      <c r="C12" s="126" t="s">
        <v>83</v>
      </c>
      <c r="D12" s="72" t="s">
        <v>93</v>
      </c>
      <c r="E12" s="127">
        <f>M12</f>
        <v>36.52</v>
      </c>
      <c r="F12" s="127"/>
      <c r="G12" s="127"/>
      <c r="H12" s="127"/>
      <c r="I12" s="127"/>
      <c r="J12" s="127"/>
      <c r="K12" s="127"/>
      <c r="L12" s="127"/>
      <c r="M12" s="127">
        <v>36.52</v>
      </c>
      <c r="N12" s="127"/>
      <c r="O12" s="127"/>
      <c r="P12" s="127"/>
      <c r="Q12" s="127"/>
      <c r="R12" s="127"/>
    </row>
    <row r="13" spans="1:18" ht="24.75" customHeight="1">
      <c r="A13" s="126" t="s">
        <v>92</v>
      </c>
      <c r="B13" s="126" t="s">
        <v>94</v>
      </c>
      <c r="C13" s="126" t="s">
        <v>90</v>
      </c>
      <c r="D13" s="126" t="s">
        <v>95</v>
      </c>
      <c r="E13" s="127">
        <v>158.73</v>
      </c>
      <c r="F13" s="127">
        <v>0</v>
      </c>
      <c r="G13" s="127">
        <v>0</v>
      </c>
      <c r="H13" s="127">
        <v>0</v>
      </c>
      <c r="I13" s="127">
        <v>0</v>
      </c>
      <c r="J13" s="127">
        <v>0</v>
      </c>
      <c r="K13" s="127">
        <v>158.73</v>
      </c>
      <c r="L13" s="127">
        <v>0</v>
      </c>
      <c r="M13" s="127">
        <v>0</v>
      </c>
      <c r="N13" s="127">
        <v>0</v>
      </c>
      <c r="O13" s="127">
        <v>0</v>
      </c>
      <c r="P13" s="127">
        <v>0</v>
      </c>
      <c r="Q13" s="127">
        <v>0</v>
      </c>
      <c r="R13" s="127">
        <v>0</v>
      </c>
    </row>
    <row r="14" spans="1:18" ht="24.75" customHeight="1">
      <c r="A14" s="126" t="s">
        <v>96</v>
      </c>
      <c r="B14" s="126"/>
      <c r="C14" s="126"/>
      <c r="D14" s="126" t="s">
        <v>97</v>
      </c>
      <c r="E14" s="127">
        <v>81.52</v>
      </c>
      <c r="F14" s="127">
        <v>0</v>
      </c>
      <c r="G14" s="127">
        <v>0</v>
      </c>
      <c r="H14" s="127">
        <v>0</v>
      </c>
      <c r="I14" s="127">
        <v>0</v>
      </c>
      <c r="J14" s="127">
        <v>0</v>
      </c>
      <c r="K14" s="127">
        <v>0</v>
      </c>
      <c r="L14" s="127">
        <v>0</v>
      </c>
      <c r="M14" s="127">
        <v>81.52</v>
      </c>
      <c r="N14" s="127">
        <v>0</v>
      </c>
      <c r="O14" s="127">
        <v>0</v>
      </c>
      <c r="P14" s="127">
        <v>0</v>
      </c>
      <c r="Q14" s="127">
        <v>0</v>
      </c>
      <c r="R14" s="127">
        <v>0</v>
      </c>
    </row>
    <row r="15" spans="1:18" ht="24.75" customHeight="1">
      <c r="A15" s="126" t="s">
        <v>98</v>
      </c>
      <c r="B15" s="126" t="s">
        <v>99</v>
      </c>
      <c r="C15" s="126"/>
      <c r="D15" s="126" t="s">
        <v>100</v>
      </c>
      <c r="E15" s="127">
        <v>81.52</v>
      </c>
      <c r="F15" s="127">
        <v>0</v>
      </c>
      <c r="G15" s="127">
        <v>0</v>
      </c>
      <c r="H15" s="127">
        <v>0</v>
      </c>
      <c r="I15" s="127">
        <v>0</v>
      </c>
      <c r="J15" s="127">
        <v>0</v>
      </c>
      <c r="K15" s="127">
        <v>0</v>
      </c>
      <c r="L15" s="127">
        <v>0</v>
      </c>
      <c r="M15" s="127">
        <v>81.52</v>
      </c>
      <c r="N15" s="127">
        <v>0</v>
      </c>
      <c r="O15" s="127">
        <v>0</v>
      </c>
      <c r="P15" s="127">
        <v>0</v>
      </c>
      <c r="Q15" s="127">
        <v>0</v>
      </c>
      <c r="R15" s="127">
        <v>0</v>
      </c>
    </row>
    <row r="16" spans="1:18" ht="24.75" customHeight="1">
      <c r="A16" s="126" t="s">
        <v>101</v>
      </c>
      <c r="B16" s="126" t="s">
        <v>102</v>
      </c>
      <c r="C16" s="126" t="s">
        <v>83</v>
      </c>
      <c r="D16" s="126" t="s">
        <v>103</v>
      </c>
      <c r="E16" s="127">
        <v>81.52</v>
      </c>
      <c r="F16" s="127">
        <v>0</v>
      </c>
      <c r="G16" s="127">
        <v>0</v>
      </c>
      <c r="H16" s="127">
        <v>0</v>
      </c>
      <c r="I16" s="127">
        <v>0</v>
      </c>
      <c r="J16" s="127">
        <v>0</v>
      </c>
      <c r="K16" s="127">
        <v>0</v>
      </c>
      <c r="L16" s="127">
        <v>0</v>
      </c>
      <c r="M16" s="127">
        <v>81.52</v>
      </c>
      <c r="N16" s="127">
        <v>0</v>
      </c>
      <c r="O16" s="127">
        <v>0</v>
      </c>
      <c r="P16" s="127">
        <v>0</v>
      </c>
      <c r="Q16" s="127">
        <v>0</v>
      </c>
      <c r="R16" s="127">
        <v>0</v>
      </c>
    </row>
    <row r="17" spans="1:18" ht="24.75" customHeight="1">
      <c r="A17" s="126" t="s">
        <v>104</v>
      </c>
      <c r="B17" s="126"/>
      <c r="C17" s="126"/>
      <c r="D17" s="126" t="s">
        <v>105</v>
      </c>
      <c r="E17" s="127">
        <v>121.75</v>
      </c>
      <c r="F17" s="127">
        <v>0</v>
      </c>
      <c r="G17" s="127">
        <v>0</v>
      </c>
      <c r="H17" s="127">
        <v>0</v>
      </c>
      <c r="I17" s="127">
        <v>0</v>
      </c>
      <c r="J17" s="127">
        <v>0</v>
      </c>
      <c r="K17" s="127">
        <v>0</v>
      </c>
      <c r="L17" s="127">
        <v>0</v>
      </c>
      <c r="M17" s="127">
        <v>0</v>
      </c>
      <c r="N17" s="127">
        <v>0</v>
      </c>
      <c r="O17" s="127">
        <v>0</v>
      </c>
      <c r="P17" s="127">
        <v>121.75</v>
      </c>
      <c r="Q17" s="127">
        <v>0</v>
      </c>
      <c r="R17" s="127">
        <v>0</v>
      </c>
    </row>
    <row r="18" spans="1:18" ht="24.75" customHeight="1">
      <c r="A18" s="126" t="s">
        <v>106</v>
      </c>
      <c r="B18" s="126" t="s">
        <v>85</v>
      </c>
      <c r="C18" s="126"/>
      <c r="D18" s="126" t="s">
        <v>107</v>
      </c>
      <c r="E18" s="127">
        <v>121.75</v>
      </c>
      <c r="F18" s="127">
        <v>0</v>
      </c>
      <c r="G18" s="127">
        <v>0</v>
      </c>
      <c r="H18" s="127">
        <v>0</v>
      </c>
      <c r="I18" s="127">
        <v>0</v>
      </c>
      <c r="J18" s="127">
        <v>0</v>
      </c>
      <c r="K18" s="127">
        <v>0</v>
      </c>
      <c r="L18" s="127">
        <v>0</v>
      </c>
      <c r="M18" s="127">
        <v>0</v>
      </c>
      <c r="N18" s="127">
        <v>0</v>
      </c>
      <c r="O18" s="127">
        <v>0</v>
      </c>
      <c r="P18" s="127">
        <v>121.75</v>
      </c>
      <c r="Q18" s="127">
        <v>0</v>
      </c>
      <c r="R18" s="127">
        <v>0</v>
      </c>
    </row>
    <row r="19" spans="1:18" ht="24.75" customHeight="1">
      <c r="A19" s="126" t="s">
        <v>108</v>
      </c>
      <c r="B19" s="126" t="s">
        <v>109</v>
      </c>
      <c r="C19" s="126" t="s">
        <v>83</v>
      </c>
      <c r="D19" s="126" t="s">
        <v>110</v>
      </c>
      <c r="E19" s="127">
        <v>121.75</v>
      </c>
      <c r="F19" s="127">
        <v>0</v>
      </c>
      <c r="G19" s="127">
        <v>0</v>
      </c>
      <c r="H19" s="127">
        <v>0</v>
      </c>
      <c r="I19" s="127">
        <v>0</v>
      </c>
      <c r="J19" s="127">
        <v>0</v>
      </c>
      <c r="K19" s="127">
        <v>0</v>
      </c>
      <c r="L19" s="127">
        <v>0</v>
      </c>
      <c r="M19" s="127">
        <v>0</v>
      </c>
      <c r="N19" s="127">
        <v>0</v>
      </c>
      <c r="O19" s="127">
        <v>0</v>
      </c>
      <c r="P19" s="127">
        <v>121.75</v>
      </c>
      <c r="Q19" s="127">
        <v>0</v>
      </c>
      <c r="R19" s="127">
        <v>0</v>
      </c>
    </row>
    <row r="20" ht="24.75" customHeight="1"/>
    <row r="21" ht="24.75" customHeight="1"/>
  </sheetData>
  <sheetProtection formatCells="0" formatColumns="0" formatRows="0"/>
  <mergeCells count="15">
    <mergeCell ref="P4:P5"/>
    <mergeCell ref="Q4:Q5"/>
    <mergeCell ref="R4:R5"/>
    <mergeCell ref="L4:L5"/>
    <mergeCell ref="M4:M5"/>
    <mergeCell ref="N4:N5"/>
    <mergeCell ref="O4:O5"/>
    <mergeCell ref="H4:H5"/>
    <mergeCell ref="I4:I5"/>
    <mergeCell ref="J4:J5"/>
    <mergeCell ref="K4:K5"/>
    <mergeCell ref="D4:D5"/>
    <mergeCell ref="E4:E5"/>
    <mergeCell ref="F4:F5"/>
    <mergeCell ref="G4:G5"/>
  </mergeCells>
  <printOptions/>
  <pageMargins left="0.75" right="0.15694444444444444" top="1" bottom="1" header="0.5" footer="0.5"/>
  <pageSetup fitToHeight="0" fitToWidth="1" horizontalDpi="200" verticalDpi="200" orientation="landscape" paperSize="9" scale="85"/>
</worksheet>
</file>

<file path=xl/worksheets/sheet12.xml><?xml version="1.0" encoding="utf-8"?>
<worksheet xmlns="http://schemas.openxmlformats.org/spreadsheetml/2006/main" xmlns:r="http://schemas.openxmlformats.org/officeDocument/2006/relationships">
  <dimension ref="A1:AH12"/>
  <sheetViews>
    <sheetView showGridLines="0" showZeros="0" workbookViewId="0" topLeftCell="A1">
      <selection activeCell="A8" sqref="A8:IV8"/>
    </sheetView>
  </sheetViews>
  <sheetFormatPr defaultColWidth="8.83203125" defaultRowHeight="11.25"/>
  <cols>
    <col min="1" max="1" width="9" style="0" customWidth="1"/>
    <col min="2" max="2" width="5.66015625" style="0" customWidth="1"/>
    <col min="3" max="3" width="3.83203125" style="0" customWidth="1"/>
    <col min="4" max="4" width="23.83203125" style="0" customWidth="1"/>
    <col min="5" max="5" width="9.33203125" style="0" customWidth="1"/>
    <col min="7" max="7" width="6.5" style="0" customWidth="1"/>
    <col min="8" max="8" width="6.33203125" style="0" customWidth="1"/>
    <col min="9" max="12" width="7.83203125" style="0" customWidth="1"/>
    <col min="13" max="13" width="6.5" style="0" customWidth="1"/>
    <col min="15" max="15" width="7.83203125" style="0" customWidth="1"/>
    <col min="16" max="16" width="7.16015625" style="0" customWidth="1"/>
    <col min="18" max="18" width="7.16015625" style="0" customWidth="1"/>
    <col min="19" max="19" width="7.5" style="0" customWidth="1"/>
    <col min="20" max="20" width="7.83203125" style="0" customWidth="1"/>
    <col min="25" max="25" width="6" style="0" customWidth="1"/>
    <col min="26" max="26" width="8.16015625" style="0" customWidth="1"/>
    <col min="27" max="27" width="8" style="0" customWidth="1"/>
    <col min="28" max="28" width="7.5" style="0" customWidth="1"/>
    <col min="32" max="32" width="7.5" style="0" customWidth="1"/>
    <col min="33" max="33" width="7.83203125" style="0" customWidth="1"/>
    <col min="34" max="34" width="9.66015625" style="0" bestFit="1" customWidth="1"/>
  </cols>
  <sheetData>
    <row r="1" spans="1:34" ht="21" customHeight="1">
      <c r="A1" s="3" t="s">
        <v>200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2:34" ht="30" customHeight="1">
      <c r="B2" s="113"/>
      <c r="C2" s="113"/>
      <c r="E2" s="114" t="s">
        <v>201</v>
      </c>
      <c r="F2" s="114"/>
      <c r="G2" s="114"/>
      <c r="H2" s="114"/>
      <c r="I2" s="114"/>
      <c r="J2" s="114"/>
      <c r="K2" s="114"/>
      <c r="L2" s="114"/>
      <c r="M2" s="114"/>
      <c r="N2" s="114"/>
      <c r="O2" s="114"/>
      <c r="P2" s="114"/>
      <c r="Q2" s="114"/>
      <c r="R2" s="114"/>
      <c r="S2" s="114"/>
      <c r="T2" s="114"/>
      <c r="U2" s="113"/>
      <c r="V2" s="113"/>
      <c r="W2" s="113"/>
      <c r="X2" s="113"/>
      <c r="Y2" s="113"/>
      <c r="Z2" s="113"/>
      <c r="AA2" s="113"/>
      <c r="AB2" s="113"/>
      <c r="AC2" s="113"/>
      <c r="AD2" s="113"/>
      <c r="AE2" s="113"/>
      <c r="AF2" s="113"/>
      <c r="AG2" s="113"/>
      <c r="AH2" s="113"/>
    </row>
    <row r="3" spans="1:34" ht="16.5"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20" t="s">
        <v>113</v>
      </c>
    </row>
    <row r="4" spans="1:34" ht="27.75" customHeight="1">
      <c r="A4" s="115" t="s">
        <v>71</v>
      </c>
      <c r="B4" s="115"/>
      <c r="C4" s="115"/>
      <c r="D4" s="241" t="s">
        <v>114</v>
      </c>
      <c r="E4" s="241" t="s">
        <v>50</v>
      </c>
      <c r="F4" s="241" t="s">
        <v>139</v>
      </c>
      <c r="G4" s="241" t="s">
        <v>140</v>
      </c>
      <c r="H4" s="241" t="s">
        <v>141</v>
      </c>
      <c r="I4" s="241" t="s">
        <v>142</v>
      </c>
      <c r="J4" s="241" t="s">
        <v>143</v>
      </c>
      <c r="K4" s="241" t="s">
        <v>144</v>
      </c>
      <c r="L4" s="241" t="s">
        <v>145</v>
      </c>
      <c r="M4" s="241" t="s">
        <v>146</v>
      </c>
      <c r="N4" s="241" t="s">
        <v>147</v>
      </c>
      <c r="O4" s="241" t="s">
        <v>148</v>
      </c>
      <c r="P4" s="241" t="s">
        <v>149</v>
      </c>
      <c r="Q4" s="241" t="s">
        <v>150</v>
      </c>
      <c r="R4" s="241" t="s">
        <v>151</v>
      </c>
      <c r="S4" s="241" t="s">
        <v>152</v>
      </c>
      <c r="T4" s="241" t="s">
        <v>153</v>
      </c>
      <c r="U4" s="241" t="s">
        <v>154</v>
      </c>
      <c r="V4" s="241" t="s">
        <v>155</v>
      </c>
      <c r="W4" s="241" t="s">
        <v>156</v>
      </c>
      <c r="X4" s="241" t="s">
        <v>157</v>
      </c>
      <c r="Y4" s="241" t="s">
        <v>158</v>
      </c>
      <c r="Z4" s="241" t="s">
        <v>159</v>
      </c>
      <c r="AA4" s="241" t="s">
        <v>160</v>
      </c>
      <c r="AB4" s="241" t="s">
        <v>161</v>
      </c>
      <c r="AC4" s="241" t="s">
        <v>162</v>
      </c>
      <c r="AD4" s="241" t="s">
        <v>163</v>
      </c>
      <c r="AE4" s="241" t="s">
        <v>164</v>
      </c>
      <c r="AF4" s="241" t="s">
        <v>165</v>
      </c>
      <c r="AG4" s="241" t="s">
        <v>166</v>
      </c>
      <c r="AH4" s="241" t="s">
        <v>167</v>
      </c>
    </row>
    <row r="5" spans="1:34" ht="27.75" customHeight="1">
      <c r="A5" s="116" t="s">
        <v>73</v>
      </c>
      <c r="B5" s="116" t="s">
        <v>74</v>
      </c>
      <c r="C5" s="116" t="s">
        <v>75</v>
      </c>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row>
    <row r="6" spans="1:34" s="17" customFormat="1" ht="24" customHeight="1">
      <c r="A6" s="104"/>
      <c r="B6" s="104"/>
      <c r="C6" s="104"/>
      <c r="D6" s="104" t="s">
        <v>58</v>
      </c>
      <c r="E6" s="117">
        <f>E7+E10</f>
        <v>813.95</v>
      </c>
      <c r="F6" s="117">
        <v>57.4</v>
      </c>
      <c r="G6" s="117">
        <v>0</v>
      </c>
      <c r="H6" s="117">
        <v>0</v>
      </c>
      <c r="I6" s="117">
        <v>10</v>
      </c>
      <c r="J6" s="117">
        <v>16.5</v>
      </c>
      <c r="K6" s="117">
        <v>28</v>
      </c>
      <c r="L6" s="117">
        <v>6.6</v>
      </c>
      <c r="M6" s="117">
        <v>0</v>
      </c>
      <c r="N6" s="117">
        <v>7</v>
      </c>
      <c r="O6" s="117">
        <v>56</v>
      </c>
      <c r="P6" s="117">
        <v>0</v>
      </c>
      <c r="Q6" s="117">
        <v>10</v>
      </c>
      <c r="R6" s="117">
        <v>0</v>
      </c>
      <c r="S6" s="117">
        <v>1</v>
      </c>
      <c r="T6" s="117">
        <v>18.97</v>
      </c>
      <c r="U6" s="117">
        <v>41.1</v>
      </c>
      <c r="V6" s="117">
        <v>0</v>
      </c>
      <c r="W6" s="117">
        <v>0</v>
      </c>
      <c r="X6" s="117">
        <v>0</v>
      </c>
      <c r="Y6" s="117">
        <v>0</v>
      </c>
      <c r="Z6" s="117">
        <v>6</v>
      </c>
      <c r="AA6" s="117">
        <v>25.37</v>
      </c>
      <c r="AB6" s="117">
        <v>44.12</v>
      </c>
      <c r="AC6" s="117">
        <v>42</v>
      </c>
      <c r="AD6" s="117">
        <v>14.08</v>
      </c>
      <c r="AE6" s="117">
        <v>168</v>
      </c>
      <c r="AF6" s="117">
        <v>25</v>
      </c>
      <c r="AG6" s="117">
        <v>74</v>
      </c>
      <c r="AH6" s="117">
        <f>AH7+AH10</f>
        <v>162.81</v>
      </c>
    </row>
    <row r="7" spans="1:34" ht="24" customHeight="1">
      <c r="A7" s="104" t="s">
        <v>76</v>
      </c>
      <c r="B7" s="104"/>
      <c r="C7" s="104"/>
      <c r="D7" s="104" t="s">
        <v>77</v>
      </c>
      <c r="E7" s="117">
        <v>798.94</v>
      </c>
      <c r="F7" s="117">
        <v>57.4</v>
      </c>
      <c r="G7" s="117">
        <v>0</v>
      </c>
      <c r="H7" s="117">
        <v>0</v>
      </c>
      <c r="I7" s="117">
        <v>10</v>
      </c>
      <c r="J7" s="117">
        <v>16.5</v>
      </c>
      <c r="K7" s="117">
        <v>28</v>
      </c>
      <c r="L7" s="117">
        <v>6.6</v>
      </c>
      <c r="M7" s="117">
        <v>0</v>
      </c>
      <c r="N7" s="117">
        <v>7</v>
      </c>
      <c r="O7" s="117">
        <v>56</v>
      </c>
      <c r="P7" s="117">
        <v>0</v>
      </c>
      <c r="Q7" s="117">
        <v>10</v>
      </c>
      <c r="R7" s="117">
        <v>0</v>
      </c>
      <c r="S7" s="117">
        <v>1</v>
      </c>
      <c r="T7" s="117">
        <v>18.97</v>
      </c>
      <c r="U7" s="117">
        <v>41.1</v>
      </c>
      <c r="V7" s="117">
        <v>0</v>
      </c>
      <c r="W7" s="117">
        <v>0</v>
      </c>
      <c r="X7" s="117">
        <v>0</v>
      </c>
      <c r="Y7" s="117">
        <v>0</v>
      </c>
      <c r="Z7" s="117">
        <v>6</v>
      </c>
      <c r="AA7" s="117">
        <v>25.37</v>
      </c>
      <c r="AB7" s="117">
        <v>44.12</v>
      </c>
      <c r="AC7" s="117">
        <v>42</v>
      </c>
      <c r="AD7" s="117">
        <v>14.08</v>
      </c>
      <c r="AE7" s="117">
        <v>168</v>
      </c>
      <c r="AF7" s="117">
        <v>25</v>
      </c>
      <c r="AG7" s="117">
        <v>74</v>
      </c>
      <c r="AH7" s="117">
        <v>147.8</v>
      </c>
    </row>
    <row r="8" spans="1:34" ht="28.5" customHeight="1">
      <c r="A8" s="104" t="s">
        <v>78</v>
      </c>
      <c r="B8" s="104" t="s">
        <v>79</v>
      </c>
      <c r="C8" s="104"/>
      <c r="D8" s="104" t="s">
        <v>80</v>
      </c>
      <c r="E8" s="117">
        <v>798.94</v>
      </c>
      <c r="F8" s="117">
        <v>57.4</v>
      </c>
      <c r="G8" s="117">
        <v>0</v>
      </c>
      <c r="H8" s="117">
        <v>0</v>
      </c>
      <c r="I8" s="117">
        <v>10</v>
      </c>
      <c r="J8" s="117">
        <v>16.5</v>
      </c>
      <c r="K8" s="117">
        <v>28</v>
      </c>
      <c r="L8" s="117">
        <v>6.6</v>
      </c>
      <c r="M8" s="117">
        <v>0</v>
      </c>
      <c r="N8" s="117">
        <v>7</v>
      </c>
      <c r="O8" s="117">
        <v>56</v>
      </c>
      <c r="P8" s="117">
        <v>0</v>
      </c>
      <c r="Q8" s="117">
        <v>10</v>
      </c>
      <c r="R8" s="117">
        <v>0</v>
      </c>
      <c r="S8" s="117">
        <v>1</v>
      </c>
      <c r="T8" s="117">
        <v>18.97</v>
      </c>
      <c r="U8" s="117">
        <v>41.1</v>
      </c>
      <c r="V8" s="117">
        <v>0</v>
      </c>
      <c r="W8" s="117">
        <v>0</v>
      </c>
      <c r="X8" s="117">
        <v>0</v>
      </c>
      <c r="Y8" s="117">
        <v>0</v>
      </c>
      <c r="Z8" s="117">
        <v>6</v>
      </c>
      <c r="AA8" s="117">
        <v>25.37</v>
      </c>
      <c r="AB8" s="117">
        <v>44.12</v>
      </c>
      <c r="AC8" s="117">
        <v>42</v>
      </c>
      <c r="AD8" s="117">
        <v>14.08</v>
      </c>
      <c r="AE8" s="117">
        <v>168</v>
      </c>
      <c r="AF8" s="117">
        <v>25</v>
      </c>
      <c r="AG8" s="117">
        <v>74</v>
      </c>
      <c r="AH8" s="117">
        <v>147.8</v>
      </c>
    </row>
    <row r="9" spans="1:34" ht="39" customHeight="1">
      <c r="A9" s="104" t="s">
        <v>81</v>
      </c>
      <c r="B9" s="104" t="s">
        <v>82</v>
      </c>
      <c r="C9" s="104" t="s">
        <v>83</v>
      </c>
      <c r="D9" s="104" t="s">
        <v>84</v>
      </c>
      <c r="E9" s="117">
        <v>798.94</v>
      </c>
      <c r="F9" s="117">
        <v>57.4</v>
      </c>
      <c r="G9" s="117">
        <v>0</v>
      </c>
      <c r="H9" s="117">
        <v>0</v>
      </c>
      <c r="I9" s="117">
        <v>10</v>
      </c>
      <c r="J9" s="117">
        <v>16.5</v>
      </c>
      <c r="K9" s="117">
        <v>28</v>
      </c>
      <c r="L9" s="117">
        <v>6.6</v>
      </c>
      <c r="M9" s="117">
        <v>0</v>
      </c>
      <c r="N9" s="117">
        <v>7</v>
      </c>
      <c r="O9" s="117">
        <v>56</v>
      </c>
      <c r="P9" s="117">
        <v>0</v>
      </c>
      <c r="Q9" s="117">
        <v>10</v>
      </c>
      <c r="R9" s="117">
        <v>0</v>
      </c>
      <c r="S9" s="117">
        <v>1</v>
      </c>
      <c r="T9" s="117">
        <v>18.97</v>
      </c>
      <c r="U9" s="117">
        <v>41.1</v>
      </c>
      <c r="V9" s="117">
        <v>0</v>
      </c>
      <c r="W9" s="117">
        <v>0</v>
      </c>
      <c r="X9" s="117">
        <v>0</v>
      </c>
      <c r="Y9" s="117">
        <v>0</v>
      </c>
      <c r="Z9" s="117">
        <v>6</v>
      </c>
      <c r="AA9" s="117">
        <v>25.37</v>
      </c>
      <c r="AB9" s="117">
        <v>44.12</v>
      </c>
      <c r="AC9" s="117">
        <v>42</v>
      </c>
      <c r="AD9" s="117">
        <v>14.08</v>
      </c>
      <c r="AE9" s="117">
        <v>168</v>
      </c>
      <c r="AF9" s="117">
        <v>25</v>
      </c>
      <c r="AG9" s="117">
        <v>74</v>
      </c>
      <c r="AH9" s="117">
        <v>147.8</v>
      </c>
    </row>
    <row r="10" spans="1:34" ht="24" customHeight="1">
      <c r="A10" s="104" t="s">
        <v>87</v>
      </c>
      <c r="B10" s="104"/>
      <c r="C10" s="104"/>
      <c r="D10" s="118" t="s">
        <v>88</v>
      </c>
      <c r="E10" s="117">
        <f>AH10</f>
        <v>15.01</v>
      </c>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7">
        <f>AH11</f>
        <v>15.01</v>
      </c>
    </row>
    <row r="11" spans="1:34" ht="27" customHeight="1">
      <c r="A11" s="104" t="s">
        <v>89</v>
      </c>
      <c r="B11" s="104" t="s">
        <v>90</v>
      </c>
      <c r="C11" s="104"/>
      <c r="D11" s="118" t="s">
        <v>91</v>
      </c>
      <c r="E11" s="117">
        <f>AH11</f>
        <v>15.01</v>
      </c>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7">
        <f>AH12</f>
        <v>15.01</v>
      </c>
    </row>
    <row r="12" spans="1:34" ht="24" customHeight="1">
      <c r="A12" s="104" t="s">
        <v>92</v>
      </c>
      <c r="B12" s="104" t="s">
        <v>94</v>
      </c>
      <c r="C12" s="104" t="s">
        <v>83</v>
      </c>
      <c r="D12" s="118" t="s">
        <v>93</v>
      </c>
      <c r="E12" s="117">
        <f>AH12</f>
        <v>15.01</v>
      </c>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7">
        <v>15.01</v>
      </c>
    </row>
  </sheetData>
  <sheetProtection formatCells="0" formatColumns="0" formatRows="0"/>
  <mergeCells count="31">
    <mergeCell ref="AF4:AF5"/>
    <mergeCell ref="AG4:AG5"/>
    <mergeCell ref="AH4:AH5"/>
    <mergeCell ref="AB4:AB5"/>
    <mergeCell ref="AC4:AC5"/>
    <mergeCell ref="AD4:AD5"/>
    <mergeCell ref="AE4:AE5"/>
    <mergeCell ref="X4:X5"/>
    <mergeCell ref="Y4:Y5"/>
    <mergeCell ref="Z4:Z5"/>
    <mergeCell ref="AA4:AA5"/>
    <mergeCell ref="T4:T5"/>
    <mergeCell ref="U4:U5"/>
    <mergeCell ref="V4:V5"/>
    <mergeCell ref="W4:W5"/>
    <mergeCell ref="P4:P5"/>
    <mergeCell ref="Q4:Q5"/>
    <mergeCell ref="R4:R5"/>
    <mergeCell ref="S4:S5"/>
    <mergeCell ref="L4:L5"/>
    <mergeCell ref="M4:M5"/>
    <mergeCell ref="N4:N5"/>
    <mergeCell ref="O4:O5"/>
    <mergeCell ref="H4:H5"/>
    <mergeCell ref="I4:I5"/>
    <mergeCell ref="J4:J5"/>
    <mergeCell ref="K4:K5"/>
    <mergeCell ref="D4:D5"/>
    <mergeCell ref="E4:E5"/>
    <mergeCell ref="F4:F5"/>
    <mergeCell ref="G4:G5"/>
  </mergeCells>
  <printOptions/>
  <pageMargins left="0.7513888888888889" right="0.15694444444444444"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P9"/>
  <sheetViews>
    <sheetView showGridLines="0" showZeros="0" workbookViewId="0" topLeftCell="A1">
      <selection activeCell="E1" sqref="E1:P16384"/>
    </sheetView>
  </sheetViews>
  <sheetFormatPr defaultColWidth="8.83203125" defaultRowHeight="11.25"/>
  <cols>
    <col min="1" max="1" width="8.5" style="0" customWidth="1"/>
    <col min="2" max="2" width="5.83203125" style="0" customWidth="1"/>
    <col min="3" max="3" width="3.83203125" style="0" customWidth="1"/>
    <col min="4" max="4" width="25.5" style="0" customWidth="1"/>
    <col min="5" max="16" width="12.83203125" style="0" customWidth="1"/>
  </cols>
  <sheetData>
    <row r="1" spans="1:16" ht="15.75" customHeight="1">
      <c r="A1" s="3" t="s">
        <v>202</v>
      </c>
      <c r="B1" s="93"/>
      <c r="C1" s="93"/>
      <c r="D1" s="93"/>
      <c r="E1" s="93"/>
      <c r="F1" s="93"/>
      <c r="G1" s="93"/>
      <c r="H1" s="93"/>
      <c r="I1" s="93"/>
      <c r="J1" s="93"/>
      <c r="K1" s="93"/>
      <c r="L1" s="93"/>
      <c r="M1" s="93"/>
      <c r="N1" s="93"/>
      <c r="O1" s="93"/>
      <c r="P1" s="106"/>
    </row>
    <row r="2" spans="1:16" ht="30" customHeight="1">
      <c r="A2" s="94" t="s">
        <v>203</v>
      </c>
      <c r="B2" s="95"/>
      <c r="C2" s="95"/>
      <c r="D2" s="95"/>
      <c r="E2" s="95"/>
      <c r="F2" s="95"/>
      <c r="G2" s="95"/>
      <c r="H2" s="95"/>
      <c r="I2" s="107"/>
      <c r="J2" s="107"/>
      <c r="K2" s="107"/>
      <c r="L2" s="107"/>
      <c r="M2" s="107"/>
      <c r="N2" s="107"/>
      <c r="O2" s="107"/>
      <c r="P2" s="107"/>
    </row>
    <row r="3" spans="1:16" ht="19.5" customHeight="1">
      <c r="A3" s="93"/>
      <c r="B3" s="93"/>
      <c r="C3" s="93"/>
      <c r="D3" s="93"/>
      <c r="E3" s="93"/>
      <c r="F3" s="93"/>
      <c r="G3" s="93"/>
      <c r="H3" s="93"/>
      <c r="I3" s="93"/>
      <c r="J3" s="93"/>
      <c r="K3" s="93"/>
      <c r="L3" s="93"/>
      <c r="M3" s="93"/>
      <c r="N3" s="93"/>
      <c r="O3" s="93"/>
      <c r="P3" s="108" t="s">
        <v>113</v>
      </c>
    </row>
    <row r="4" spans="1:16" ht="24.75" customHeight="1">
      <c r="A4" s="96" t="s">
        <v>71</v>
      </c>
      <c r="B4" s="97"/>
      <c r="C4" s="98"/>
      <c r="D4" s="242" t="s">
        <v>114</v>
      </c>
      <c r="E4" s="243" t="s">
        <v>50</v>
      </c>
      <c r="F4" s="245" t="s">
        <v>170</v>
      </c>
      <c r="G4" s="247" t="s">
        <v>171</v>
      </c>
      <c r="H4" s="242" t="s">
        <v>172</v>
      </c>
      <c r="I4" s="242" t="s">
        <v>173</v>
      </c>
      <c r="J4" s="242" t="s">
        <v>174</v>
      </c>
      <c r="K4" s="242" t="s">
        <v>175</v>
      </c>
      <c r="L4" s="242" t="s">
        <v>135</v>
      </c>
      <c r="M4" s="244" t="s">
        <v>176</v>
      </c>
      <c r="N4" s="244" t="s">
        <v>177</v>
      </c>
      <c r="O4" s="244" t="s">
        <v>178</v>
      </c>
      <c r="P4" s="244" t="s">
        <v>179</v>
      </c>
    </row>
    <row r="5" spans="1:16" ht="24.75" customHeight="1">
      <c r="A5" s="99" t="s">
        <v>73</v>
      </c>
      <c r="B5" s="99" t="s">
        <v>74</v>
      </c>
      <c r="C5" s="100" t="s">
        <v>75</v>
      </c>
      <c r="D5" s="242"/>
      <c r="E5" s="244"/>
      <c r="F5" s="246"/>
      <c r="G5" s="248"/>
      <c r="H5" s="242"/>
      <c r="I5" s="242"/>
      <c r="J5" s="242"/>
      <c r="K5" s="242"/>
      <c r="L5" s="242"/>
      <c r="M5" s="244"/>
      <c r="N5" s="244"/>
      <c r="O5" s="244"/>
      <c r="P5" s="244"/>
    </row>
    <row r="6" spans="1:16" s="17" customFormat="1" ht="21.75" customHeight="1">
      <c r="A6" s="101"/>
      <c r="B6" s="101"/>
      <c r="C6" s="101"/>
      <c r="D6" s="101" t="s">
        <v>58</v>
      </c>
      <c r="E6" s="102">
        <f>E7</f>
        <v>41.269999999999996</v>
      </c>
      <c r="F6" s="102">
        <f>F7</f>
        <v>1.67</v>
      </c>
      <c r="G6" s="102">
        <f>G7</f>
        <v>27.66</v>
      </c>
      <c r="H6" s="103"/>
      <c r="I6" s="103"/>
      <c r="J6" s="102">
        <f>J7</f>
        <v>11.94</v>
      </c>
      <c r="K6" s="103"/>
      <c r="L6" s="103"/>
      <c r="M6" s="103"/>
      <c r="N6" s="103"/>
      <c r="O6" s="103"/>
      <c r="P6" s="109"/>
    </row>
    <row r="7" spans="1:16" ht="21.75" customHeight="1">
      <c r="A7" s="104" t="s">
        <v>87</v>
      </c>
      <c r="B7" s="104"/>
      <c r="C7" s="104"/>
      <c r="D7" s="43" t="s">
        <v>88</v>
      </c>
      <c r="E7" s="102">
        <f>E8</f>
        <v>41.269999999999996</v>
      </c>
      <c r="F7" s="102">
        <f>F8</f>
        <v>1.67</v>
      </c>
      <c r="G7" s="102">
        <f>G8</f>
        <v>27.66</v>
      </c>
      <c r="H7" s="102"/>
      <c r="I7" s="102"/>
      <c r="J7" s="102">
        <f>J8</f>
        <v>11.94</v>
      </c>
      <c r="K7" s="110"/>
      <c r="L7" s="110"/>
      <c r="M7" s="111"/>
      <c r="N7" s="110"/>
      <c r="O7" s="110"/>
      <c r="P7" s="111"/>
    </row>
    <row r="8" spans="1:16" ht="21.75" customHeight="1">
      <c r="A8" s="104" t="s">
        <v>89</v>
      </c>
      <c r="B8" s="104" t="s">
        <v>90</v>
      </c>
      <c r="C8" s="104"/>
      <c r="D8" s="43" t="s">
        <v>91</v>
      </c>
      <c r="E8" s="102">
        <f aca="true" t="shared" si="0" ref="E8:J8">E9</f>
        <v>41.269999999999996</v>
      </c>
      <c r="F8" s="102">
        <f t="shared" si="0"/>
        <v>1.67</v>
      </c>
      <c r="G8" s="102">
        <f t="shared" si="0"/>
        <v>27.66</v>
      </c>
      <c r="H8" s="102">
        <f t="shared" si="0"/>
        <v>0</v>
      </c>
      <c r="I8" s="102">
        <f t="shared" si="0"/>
        <v>0</v>
      </c>
      <c r="J8" s="102">
        <f t="shared" si="0"/>
        <v>11.94</v>
      </c>
      <c r="K8" s="111"/>
      <c r="L8" s="111"/>
      <c r="M8" s="111"/>
      <c r="N8" s="111"/>
      <c r="O8" s="111"/>
      <c r="P8" s="111"/>
    </row>
    <row r="9" spans="1:16" ht="21.75" customHeight="1">
      <c r="A9" s="104" t="s">
        <v>92</v>
      </c>
      <c r="B9" s="104" t="s">
        <v>94</v>
      </c>
      <c r="C9" s="104" t="s">
        <v>83</v>
      </c>
      <c r="D9" s="43" t="s">
        <v>93</v>
      </c>
      <c r="E9" s="102">
        <f>SUM(F9:J9)</f>
        <v>41.269999999999996</v>
      </c>
      <c r="F9" s="102">
        <v>1.67</v>
      </c>
      <c r="G9" s="105">
        <v>27.66</v>
      </c>
      <c r="H9" s="105"/>
      <c r="I9" s="102"/>
      <c r="J9" s="105">
        <v>11.94</v>
      </c>
      <c r="K9" s="111"/>
      <c r="L9" s="111"/>
      <c r="M9" s="111"/>
      <c r="N9" s="111"/>
      <c r="O9" s="111"/>
      <c r="P9" s="111"/>
    </row>
  </sheetData>
  <sheetProtection formatCells="0" formatColumns="0" formatRows="0"/>
  <mergeCells count="13">
    <mergeCell ref="P4:P5"/>
    <mergeCell ref="L4:L5"/>
    <mergeCell ref="M4:M5"/>
    <mergeCell ref="N4:N5"/>
    <mergeCell ref="O4:O5"/>
    <mergeCell ref="H4:H5"/>
    <mergeCell ref="I4:I5"/>
    <mergeCell ref="J4:J5"/>
    <mergeCell ref="K4:K5"/>
    <mergeCell ref="D4:D5"/>
    <mergeCell ref="E4:E5"/>
    <mergeCell ref="F4:F5"/>
    <mergeCell ref="G4:G5"/>
  </mergeCells>
  <printOptions/>
  <pageMargins left="0.75" right="0.275" top="1" bottom="1" header="0.5" footer="0.5"/>
  <pageSetup horizontalDpi="200" verticalDpi="200" orientation="landscape" paperSize="9" scale="85"/>
</worksheet>
</file>

<file path=xl/worksheets/sheet14.xml><?xml version="1.0" encoding="utf-8"?>
<worksheet xmlns="http://schemas.openxmlformats.org/spreadsheetml/2006/main" xmlns:r="http://schemas.openxmlformats.org/officeDocument/2006/relationships">
  <dimension ref="A1:IQ19"/>
  <sheetViews>
    <sheetView showGridLines="0" showZeros="0" workbookViewId="0" topLeftCell="A1">
      <selection activeCell="A2" sqref="A2"/>
    </sheetView>
  </sheetViews>
  <sheetFormatPr defaultColWidth="9.16015625" defaultRowHeight="11.25"/>
  <cols>
    <col min="1" max="3" width="5.66015625" style="85" customWidth="1"/>
    <col min="4" max="4" width="21.33203125" style="85" customWidth="1"/>
    <col min="5" max="5" width="19" style="85" customWidth="1"/>
    <col min="6" max="6" width="14.33203125" style="85" customWidth="1"/>
    <col min="7" max="7" width="16.83203125" style="85" customWidth="1"/>
    <col min="8" max="8" width="17" style="85" customWidth="1"/>
    <col min="9" max="9" width="14.5" style="85" customWidth="1"/>
    <col min="10" max="10" width="28.16015625" style="85" customWidth="1"/>
    <col min="11" max="11" width="18.33203125" style="85" customWidth="1"/>
    <col min="12" max="16384" width="8" style="85" customWidth="1"/>
  </cols>
  <sheetData>
    <row r="1" ht="21" customHeight="1">
      <c r="A1" s="3" t="s">
        <v>204</v>
      </c>
    </row>
    <row r="2" spans="1:11" ht="36.75" customHeight="1">
      <c r="A2" s="86" t="s">
        <v>205</v>
      </c>
      <c r="B2" s="87"/>
      <c r="C2" s="87"/>
      <c r="D2" s="87"/>
      <c r="E2" s="87"/>
      <c r="F2" s="87"/>
      <c r="G2" s="87"/>
      <c r="H2" s="87"/>
      <c r="I2" s="87"/>
      <c r="J2" s="87"/>
      <c r="K2" s="87"/>
    </row>
    <row r="3" spans="1:11" ht="21.75" customHeight="1">
      <c r="A3" s="218"/>
      <c r="B3" s="218"/>
      <c r="C3" s="218"/>
      <c r="D3" s="218"/>
      <c r="E3" s="218"/>
      <c r="F3" s="218"/>
      <c r="G3" s="218"/>
      <c r="H3" s="218"/>
      <c r="I3" s="218"/>
      <c r="J3" s="88"/>
      <c r="K3" s="56" t="s">
        <v>2</v>
      </c>
    </row>
    <row r="4" spans="1:11" ht="18.75" customHeight="1">
      <c r="A4" s="221" t="s">
        <v>71</v>
      </c>
      <c r="B4" s="221"/>
      <c r="C4" s="221"/>
      <c r="D4" s="221"/>
      <c r="E4" s="256" t="s">
        <v>206</v>
      </c>
      <c r="F4" s="221" t="s">
        <v>115</v>
      </c>
      <c r="G4" s="221"/>
      <c r="H4" s="221"/>
      <c r="I4" s="253"/>
      <c r="J4" s="222" t="s">
        <v>116</v>
      </c>
      <c r="K4" s="222" t="s">
        <v>117</v>
      </c>
    </row>
    <row r="5" spans="1:11" ht="19.5" customHeight="1">
      <c r="A5" s="253" t="s">
        <v>194</v>
      </c>
      <c r="B5" s="255"/>
      <c r="C5" s="256"/>
      <c r="D5" s="222" t="s">
        <v>72</v>
      </c>
      <c r="E5" s="256"/>
      <c r="F5" s="221" t="s">
        <v>58</v>
      </c>
      <c r="G5" s="221" t="s">
        <v>119</v>
      </c>
      <c r="H5" s="221" t="s">
        <v>120</v>
      </c>
      <c r="I5" s="221" t="s">
        <v>121</v>
      </c>
      <c r="J5" s="258"/>
      <c r="K5" s="258"/>
    </row>
    <row r="6" spans="1:11" ht="23.25" customHeight="1">
      <c r="A6" s="38" t="s">
        <v>73</v>
      </c>
      <c r="B6" s="38" t="s">
        <v>74</v>
      </c>
      <c r="C6" s="38" t="s">
        <v>75</v>
      </c>
      <c r="D6" s="257"/>
      <c r="E6" s="256"/>
      <c r="F6" s="221"/>
      <c r="G6" s="221"/>
      <c r="H6" s="221"/>
      <c r="I6" s="221"/>
      <c r="J6" s="257"/>
      <c r="K6" s="257"/>
    </row>
    <row r="7" spans="1:11" s="84" customFormat="1" ht="26.25" customHeight="1">
      <c r="A7" s="89"/>
      <c r="B7" s="89"/>
      <c r="C7" s="89"/>
      <c r="D7" s="89"/>
      <c r="E7" s="90"/>
      <c r="F7" s="91"/>
      <c r="G7" s="92"/>
      <c r="H7" s="92"/>
      <c r="I7" s="92"/>
      <c r="J7" s="90"/>
      <c r="K7" s="90"/>
    </row>
    <row r="8" spans="1:251" ht="30" customHeight="1">
      <c r="A8" s="17"/>
      <c r="B8" s="84"/>
      <c r="C8" s="84"/>
      <c r="D8" s="17"/>
      <c r="F8" s="17"/>
      <c r="H8" s="17"/>
      <c r="I8" s="84"/>
      <c r="J8" s="84"/>
      <c r="K8" s="8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17"/>
      <c r="B9" s="17"/>
      <c r="C9"/>
      <c r="D9" s="17"/>
      <c r="E9" s="17"/>
      <c r="F9" s="17"/>
      <c r="G9"/>
      <c r="H9" s="17"/>
      <c r="I9" s="17"/>
      <c r="J9" s="17"/>
      <c r="K9" s="17"/>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17"/>
      <c r="C10" s="17"/>
      <c r="D10" s="17"/>
      <c r="E10" s="17"/>
      <c r="F10"/>
      <c r="G10"/>
      <c r="H10"/>
      <c r="I10" s="17"/>
      <c r="J10" s="17"/>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17"/>
      <c r="E11" s="17"/>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17"/>
      <c r="E12" s="17"/>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17"/>
      <c r="E13" s="17"/>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J4:J6"/>
    <mergeCell ref="K4:K6"/>
    <mergeCell ref="A3:I3"/>
    <mergeCell ref="A4:D4"/>
    <mergeCell ref="F4:I4"/>
    <mergeCell ref="A5:C5"/>
    <mergeCell ref="D5:D6"/>
    <mergeCell ref="E4:E6"/>
    <mergeCell ref="F5:F6"/>
    <mergeCell ref="G5:G6"/>
    <mergeCell ref="H5:H6"/>
    <mergeCell ref="I5:I6"/>
  </mergeCells>
  <printOptions/>
  <pageMargins left="0.71" right="0.71" top="0.63" bottom="0.75" header="0.31" footer="0.31"/>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IM20"/>
  <sheetViews>
    <sheetView showGridLines="0" showZeros="0" workbookViewId="0" topLeftCell="A1">
      <selection activeCell="A10" sqref="A10:IV11"/>
    </sheetView>
  </sheetViews>
  <sheetFormatPr defaultColWidth="9.16015625" defaultRowHeight="12.75" customHeight="1"/>
  <cols>
    <col min="1" max="1" width="9.5" style="77" customWidth="1"/>
    <col min="2" max="2" width="7" style="77" customWidth="1"/>
    <col min="3" max="3" width="5.5" style="77" customWidth="1"/>
    <col min="4" max="4" width="28.33203125" style="77" customWidth="1"/>
    <col min="5" max="5" width="22.66015625" style="77" customWidth="1"/>
    <col min="6" max="9" width="12" style="77" customWidth="1"/>
    <col min="10" max="10" width="16.5" style="77" customWidth="1"/>
    <col min="11" max="11" width="16.33203125" style="77" customWidth="1"/>
    <col min="12" max="247" width="9.16015625" style="77" customWidth="1"/>
    <col min="248" max="16384" width="9.16015625" style="77" customWidth="1"/>
  </cols>
  <sheetData>
    <row r="1" spans="1:247" ht="19.5" customHeight="1">
      <c r="A1" s="3" t="s">
        <v>207</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37.5" customHeight="1">
      <c r="A2" s="78" t="s">
        <v>208</v>
      </c>
      <c r="B2" s="79"/>
      <c r="C2" s="79"/>
      <c r="D2" s="79"/>
      <c r="E2" s="79"/>
      <c r="F2" s="79"/>
      <c r="G2" s="79"/>
      <c r="H2" s="79"/>
      <c r="I2" s="79"/>
      <c r="J2" s="79"/>
      <c r="K2" s="7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c r="B3" s="80"/>
      <c r="C3" s="80"/>
      <c r="D3" s="80"/>
      <c r="E3" s="80"/>
      <c r="F3" s="80"/>
      <c r="G3" s="80"/>
      <c r="H3" s="80"/>
      <c r="I3" s="80"/>
      <c r="J3" s="80"/>
      <c r="K3" s="56"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6.25" customHeight="1">
      <c r="A4" s="61" t="s">
        <v>71</v>
      </c>
      <c r="B4" s="61"/>
      <c r="C4" s="62"/>
      <c r="D4" s="259" t="s">
        <v>114</v>
      </c>
      <c r="E4" s="259" t="s">
        <v>50</v>
      </c>
      <c r="F4" s="61" t="s">
        <v>115</v>
      </c>
      <c r="G4" s="63"/>
      <c r="H4" s="63"/>
      <c r="I4" s="63"/>
      <c r="J4" s="261" t="s">
        <v>116</v>
      </c>
      <c r="K4" s="263" t="s">
        <v>117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8.25" customHeight="1">
      <c r="A5" s="64" t="s">
        <v>73</v>
      </c>
      <c r="B5" s="64" t="s">
        <v>74</v>
      </c>
      <c r="C5" s="64" t="s">
        <v>75</v>
      </c>
      <c r="D5" s="260"/>
      <c r="E5" s="260"/>
      <c r="F5" s="65" t="s">
        <v>58</v>
      </c>
      <c r="G5" s="66" t="s">
        <v>119</v>
      </c>
      <c r="H5" s="67" t="s">
        <v>120</v>
      </c>
      <c r="I5" s="74" t="s">
        <v>121</v>
      </c>
      <c r="J5" s="262"/>
      <c r="K5" s="264"/>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76" customFormat="1" ht="33" customHeight="1">
      <c r="A6" s="81"/>
      <c r="B6" s="81"/>
      <c r="C6" s="81"/>
      <c r="D6" s="81" t="s">
        <v>58</v>
      </c>
      <c r="E6" s="82">
        <v>48</v>
      </c>
      <c r="F6" s="82">
        <v>48</v>
      </c>
      <c r="G6" s="82">
        <v>0</v>
      </c>
      <c r="H6" s="82">
        <v>48</v>
      </c>
      <c r="I6" s="82">
        <v>0</v>
      </c>
      <c r="J6" s="82">
        <v>0</v>
      </c>
      <c r="K6" s="83">
        <v>0</v>
      </c>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row>
    <row r="7" spans="1:247" ht="33" customHeight="1">
      <c r="A7" s="81" t="s">
        <v>76</v>
      </c>
      <c r="B7" s="81"/>
      <c r="C7" s="81"/>
      <c r="D7" s="81" t="s">
        <v>77</v>
      </c>
      <c r="E7" s="82">
        <v>48</v>
      </c>
      <c r="F7" s="82">
        <v>48</v>
      </c>
      <c r="G7" s="82">
        <v>0</v>
      </c>
      <c r="H7" s="82">
        <v>48</v>
      </c>
      <c r="I7" s="82">
        <v>0</v>
      </c>
      <c r="J7" s="82">
        <v>0</v>
      </c>
      <c r="K7" s="83">
        <v>0</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33" customHeight="1">
      <c r="A8" s="81" t="s">
        <v>78</v>
      </c>
      <c r="B8" s="81" t="s">
        <v>79</v>
      </c>
      <c r="C8" s="81"/>
      <c r="D8" s="81" t="s">
        <v>80</v>
      </c>
      <c r="E8" s="82">
        <v>48</v>
      </c>
      <c r="F8" s="82">
        <v>48</v>
      </c>
      <c r="G8" s="82">
        <v>0</v>
      </c>
      <c r="H8" s="82">
        <v>48</v>
      </c>
      <c r="I8" s="82">
        <v>0</v>
      </c>
      <c r="J8" s="82">
        <v>0</v>
      </c>
      <c r="K8" s="83">
        <v>0</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33" customHeight="1">
      <c r="A9" s="81" t="s">
        <v>81</v>
      </c>
      <c r="B9" s="81" t="s">
        <v>82</v>
      </c>
      <c r="C9" s="81" t="s">
        <v>83</v>
      </c>
      <c r="D9" s="81" t="s">
        <v>84</v>
      </c>
      <c r="E9" s="82">
        <v>48</v>
      </c>
      <c r="F9" s="82">
        <v>48</v>
      </c>
      <c r="G9" s="82">
        <v>0</v>
      </c>
      <c r="H9" s="82">
        <v>48</v>
      </c>
      <c r="I9" s="82">
        <v>0</v>
      </c>
      <c r="J9" s="82">
        <v>0</v>
      </c>
      <c r="K9" s="83">
        <v>0</v>
      </c>
      <c r="L9" s="7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6.5" customHeight="1">
      <c r="A10" s="77" t="s">
        <v>209</v>
      </c>
      <c r="B10" s="76"/>
      <c r="C10" s="76"/>
      <c r="D10" s="76"/>
      <c r="E10" s="76"/>
      <c r="F10" s="76"/>
      <c r="G10" s="76"/>
      <c r="H10" s="76"/>
      <c r="I10" s="76"/>
      <c r="J10" s="76"/>
      <c r="L10" s="7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2:247" ht="16.5" customHeight="1">
      <c r="B11" s="76"/>
      <c r="C11" s="76"/>
      <c r="D11" s="76"/>
      <c r="E11" s="76"/>
      <c r="K11" s="76"/>
      <c r="L11" s="76"/>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12.75" customHeight="1">
      <c r="B12" s="76"/>
      <c r="C12" s="76"/>
      <c r="D12" s="76"/>
      <c r="E12" s="76"/>
      <c r="K12" s="76"/>
      <c r="L12" s="76"/>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2:247" ht="12.75" customHeight="1">
      <c r="B13" s="76"/>
      <c r="D13" s="76"/>
      <c r="E13" s="76"/>
      <c r="K13" s="76"/>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12.75" customHeight="1">
      <c r="B14" s="76"/>
      <c r="C14" s="76"/>
      <c r="D14" s="76"/>
      <c r="E14" s="76"/>
      <c r="K14" s="76"/>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12.75" customHeight="1">
      <c r="B15" s="76"/>
      <c r="C15" s="76"/>
      <c r="D15" s="76"/>
      <c r="E15" s="76"/>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12.75" customHeight="1">
      <c r="D16" s="76"/>
      <c r="E16" s="76"/>
      <c r="G16" s="7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2.75" customHeight="1">
      <c r="A17"/>
      <c r="B17"/>
      <c r="C17"/>
      <c r="D17" s="76"/>
      <c r="E17" s="76"/>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2.75" customHeight="1">
      <c r="A18"/>
      <c r="B18"/>
      <c r="C18"/>
      <c r="D18" s="76"/>
      <c r="E18" s="76"/>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c r="C19"/>
      <c r="E19" s="76"/>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c r="C20"/>
      <c r="E20" s="76"/>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blackAndWhite="1" horizontalDpi="200" verticalDpi="200" orientation="landscape" paperSize="9"/>
</worksheet>
</file>

<file path=xl/worksheets/sheet16.xml><?xml version="1.0" encoding="utf-8"?>
<worksheet xmlns="http://schemas.openxmlformats.org/spreadsheetml/2006/main" xmlns:r="http://schemas.openxmlformats.org/officeDocument/2006/relationships">
  <dimension ref="A1:IL22"/>
  <sheetViews>
    <sheetView showGridLines="0" showZeros="0" workbookViewId="0" topLeftCell="A4">
      <selection activeCell="E4" sqref="E1:E16384"/>
    </sheetView>
  </sheetViews>
  <sheetFormatPr defaultColWidth="9.16015625" defaultRowHeight="12.75" customHeight="1"/>
  <cols>
    <col min="1" max="1" width="9" style="58" customWidth="1"/>
    <col min="2" max="2" width="7.5" style="58" customWidth="1"/>
    <col min="3" max="3" width="5.33203125" style="58" customWidth="1"/>
    <col min="4" max="4" width="26.5" style="58" customWidth="1"/>
    <col min="5" max="11" width="15.83203125" style="58" customWidth="1"/>
    <col min="12" max="246" width="9.16015625" style="58" customWidth="1"/>
    <col min="247" max="16384" width="9.16015625" style="58" customWidth="1"/>
  </cols>
  <sheetData>
    <row r="1" spans="1:246" ht="15" customHeight="1">
      <c r="A1" s="3" t="s">
        <v>210</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7" customHeight="1">
      <c r="A2" s="59" t="s">
        <v>211</v>
      </c>
      <c r="B2" s="60"/>
      <c r="C2" s="60"/>
      <c r="D2" s="60"/>
      <c r="E2" s="60"/>
      <c r="F2" s="60"/>
      <c r="G2" s="60"/>
      <c r="H2" s="60"/>
      <c r="I2" s="60"/>
      <c r="J2" s="60"/>
      <c r="K2" s="60"/>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1:246" ht="21" customHeight="1">
      <c r="K3" s="56"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31.5" customHeight="1">
      <c r="A4" s="61" t="s">
        <v>71</v>
      </c>
      <c r="B4" s="61"/>
      <c r="C4" s="62"/>
      <c r="D4" s="259" t="s">
        <v>114</v>
      </c>
      <c r="E4" s="259" t="s">
        <v>50</v>
      </c>
      <c r="F4" s="61" t="s">
        <v>115</v>
      </c>
      <c r="G4" s="63"/>
      <c r="H4" s="63"/>
      <c r="I4" s="63"/>
      <c r="J4" s="261" t="s">
        <v>116</v>
      </c>
      <c r="K4" s="259" t="s">
        <v>117</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30.75" customHeight="1">
      <c r="A5" s="64" t="s">
        <v>73</v>
      </c>
      <c r="B5" s="64" t="s">
        <v>74</v>
      </c>
      <c r="C5" s="64" t="s">
        <v>75</v>
      </c>
      <c r="D5" s="260"/>
      <c r="E5" s="260"/>
      <c r="F5" s="65" t="s">
        <v>58</v>
      </c>
      <c r="G5" s="66" t="s">
        <v>119</v>
      </c>
      <c r="H5" s="67" t="s">
        <v>120</v>
      </c>
      <c r="I5" s="74" t="s">
        <v>121</v>
      </c>
      <c r="J5" s="262"/>
      <c r="K5" s="260"/>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57" customFormat="1" ht="21.75" customHeight="1">
      <c r="A6" s="68"/>
      <c r="B6" s="68"/>
      <c r="C6" s="69"/>
      <c r="D6" s="68" t="s">
        <v>58</v>
      </c>
      <c r="E6" s="70">
        <f aca="true" t="shared" si="0" ref="E6:J6">E7+E11+E15+E18</f>
        <v>2477.0099999999998</v>
      </c>
      <c r="F6" s="70">
        <f t="shared" si="0"/>
        <v>1725.99</v>
      </c>
      <c r="G6" s="70">
        <f t="shared" si="0"/>
        <v>1182.0600000000002</v>
      </c>
      <c r="H6" s="70">
        <f t="shared" si="0"/>
        <v>502.37</v>
      </c>
      <c r="I6" s="70">
        <f t="shared" si="0"/>
        <v>41.56</v>
      </c>
      <c r="J6" s="70">
        <f t="shared" si="0"/>
        <v>751.02</v>
      </c>
      <c r="K6" s="75">
        <v>0</v>
      </c>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row>
    <row r="7" spans="1:246" ht="21.75" customHeight="1">
      <c r="A7" s="68" t="s">
        <v>76</v>
      </c>
      <c r="B7" s="68"/>
      <c r="C7" s="69"/>
      <c r="D7" s="68" t="s">
        <v>77</v>
      </c>
      <c r="E7" s="70">
        <v>2079.33</v>
      </c>
      <c r="F7" s="70">
        <v>1330.31</v>
      </c>
      <c r="G7" s="70">
        <v>842.95</v>
      </c>
      <c r="H7" s="70">
        <v>487.36</v>
      </c>
      <c r="I7" s="70">
        <v>0</v>
      </c>
      <c r="J7" s="70">
        <v>749.02</v>
      </c>
      <c r="K7" s="75">
        <v>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27" customHeight="1">
      <c r="A8" s="68" t="s">
        <v>78</v>
      </c>
      <c r="B8" s="68" t="s">
        <v>79</v>
      </c>
      <c r="C8" s="69"/>
      <c r="D8" s="68" t="s">
        <v>80</v>
      </c>
      <c r="E8" s="70">
        <v>2079.33</v>
      </c>
      <c r="F8" s="70">
        <v>1330.31</v>
      </c>
      <c r="G8" s="70">
        <v>842.95</v>
      </c>
      <c r="H8" s="70">
        <v>487.36</v>
      </c>
      <c r="I8" s="70">
        <v>0</v>
      </c>
      <c r="J8" s="70">
        <v>749.02</v>
      </c>
      <c r="K8" s="75">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21.75" customHeight="1">
      <c r="A9" s="68" t="s">
        <v>81</v>
      </c>
      <c r="B9" s="68" t="s">
        <v>82</v>
      </c>
      <c r="C9" s="69" t="s">
        <v>83</v>
      </c>
      <c r="D9" s="68" t="s">
        <v>212</v>
      </c>
      <c r="E9" s="70">
        <v>1449.26</v>
      </c>
      <c r="F9" s="70">
        <v>1330.31</v>
      </c>
      <c r="G9" s="70">
        <v>842.95</v>
      </c>
      <c r="H9" s="70">
        <v>487.36</v>
      </c>
      <c r="I9" s="70">
        <v>0</v>
      </c>
      <c r="J9" s="70">
        <v>118.95</v>
      </c>
      <c r="K9" s="75">
        <v>0</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1.75" customHeight="1">
      <c r="A10" s="68" t="s">
        <v>81</v>
      </c>
      <c r="B10" s="68" t="s">
        <v>82</v>
      </c>
      <c r="C10" s="69" t="s">
        <v>85</v>
      </c>
      <c r="D10" s="68" t="s">
        <v>213</v>
      </c>
      <c r="E10" s="70">
        <v>630.07</v>
      </c>
      <c r="F10" s="70">
        <v>0</v>
      </c>
      <c r="G10" s="70">
        <v>0</v>
      </c>
      <c r="H10" s="70">
        <v>0</v>
      </c>
      <c r="I10" s="70">
        <v>0</v>
      </c>
      <c r="J10" s="70">
        <v>630.07</v>
      </c>
      <c r="K10" s="75">
        <v>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1.75" customHeight="1">
      <c r="A11" s="68" t="s">
        <v>87</v>
      </c>
      <c r="B11" s="68"/>
      <c r="C11" s="69"/>
      <c r="D11" s="68" t="s">
        <v>88</v>
      </c>
      <c r="E11" s="70">
        <f aca="true" t="shared" si="1" ref="E11:J11">E12</f>
        <v>233.41</v>
      </c>
      <c r="F11" s="70">
        <f t="shared" si="1"/>
        <v>231.41</v>
      </c>
      <c r="G11" s="70">
        <f t="shared" si="1"/>
        <v>174.84</v>
      </c>
      <c r="H11" s="70">
        <f t="shared" si="1"/>
        <v>15.01</v>
      </c>
      <c r="I11" s="70">
        <f t="shared" si="1"/>
        <v>41.56</v>
      </c>
      <c r="J11" s="70">
        <f t="shared" si="1"/>
        <v>2</v>
      </c>
      <c r="K11" s="75">
        <v>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7.75" customHeight="1">
      <c r="A12" s="68" t="s">
        <v>89</v>
      </c>
      <c r="B12" s="68" t="s">
        <v>90</v>
      </c>
      <c r="C12" s="69"/>
      <c r="D12" s="68" t="s">
        <v>91</v>
      </c>
      <c r="E12" s="70">
        <f aca="true" t="shared" si="2" ref="E12:J12">E13+E14</f>
        <v>233.41</v>
      </c>
      <c r="F12" s="70">
        <f t="shared" si="2"/>
        <v>231.41</v>
      </c>
      <c r="G12" s="70">
        <f t="shared" si="2"/>
        <v>174.84</v>
      </c>
      <c r="H12" s="70">
        <f t="shared" si="2"/>
        <v>15.01</v>
      </c>
      <c r="I12" s="70">
        <f t="shared" si="2"/>
        <v>41.56</v>
      </c>
      <c r="J12" s="70">
        <f t="shared" si="2"/>
        <v>2</v>
      </c>
      <c r="K12" s="75">
        <v>0</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1.75" customHeight="1">
      <c r="A13" s="43" t="s">
        <v>92</v>
      </c>
      <c r="B13" s="43" t="s">
        <v>94</v>
      </c>
      <c r="C13" s="71" t="s">
        <v>83</v>
      </c>
      <c r="D13" s="72" t="s">
        <v>93</v>
      </c>
      <c r="E13" s="73">
        <f>F13+J13</f>
        <v>95.09</v>
      </c>
      <c r="F13" s="46">
        <f>G13+H13+I13</f>
        <v>93.09</v>
      </c>
      <c r="G13" s="46">
        <f>35.43+1.09</f>
        <v>36.52</v>
      </c>
      <c r="H13" s="45">
        <f>14.62+0.39</f>
        <v>15.01</v>
      </c>
      <c r="I13" s="44">
        <f>41.27+0.29</f>
        <v>41.56</v>
      </c>
      <c r="J13" s="70">
        <v>2</v>
      </c>
      <c r="K13" s="7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8.5" customHeight="1">
      <c r="A14" s="68" t="s">
        <v>92</v>
      </c>
      <c r="B14" s="68" t="s">
        <v>94</v>
      </c>
      <c r="C14" s="69" t="s">
        <v>90</v>
      </c>
      <c r="D14" s="68" t="s">
        <v>95</v>
      </c>
      <c r="E14" s="70">
        <v>138.32</v>
      </c>
      <c r="F14" s="70">
        <v>138.32</v>
      </c>
      <c r="G14" s="70">
        <v>138.32</v>
      </c>
      <c r="H14" s="70">
        <v>0</v>
      </c>
      <c r="I14" s="70">
        <v>0</v>
      </c>
      <c r="J14" s="70">
        <v>0</v>
      </c>
      <c r="K14" s="75">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1.75" customHeight="1">
      <c r="A15" s="68" t="s">
        <v>96</v>
      </c>
      <c r="B15" s="68"/>
      <c r="C15" s="69"/>
      <c r="D15" s="68" t="s">
        <v>97</v>
      </c>
      <c r="E15" s="70">
        <v>60.52</v>
      </c>
      <c r="F15" s="70">
        <v>60.52</v>
      </c>
      <c r="G15" s="70">
        <v>60.52</v>
      </c>
      <c r="H15" s="70">
        <v>0</v>
      </c>
      <c r="I15" s="70">
        <v>0</v>
      </c>
      <c r="J15" s="70">
        <v>0</v>
      </c>
      <c r="K15" s="75">
        <v>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1.75" customHeight="1">
      <c r="A16" s="68" t="s">
        <v>98</v>
      </c>
      <c r="B16" s="68" t="s">
        <v>99</v>
      </c>
      <c r="C16" s="69"/>
      <c r="D16" s="68" t="s">
        <v>100</v>
      </c>
      <c r="E16" s="70">
        <v>60.52</v>
      </c>
      <c r="F16" s="70">
        <v>60.52</v>
      </c>
      <c r="G16" s="70">
        <v>60.52</v>
      </c>
      <c r="H16" s="70">
        <v>0</v>
      </c>
      <c r="I16" s="70">
        <v>0</v>
      </c>
      <c r="J16" s="70">
        <v>0</v>
      </c>
      <c r="K16" s="75">
        <v>0</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21.75" customHeight="1">
      <c r="A17" s="68" t="s">
        <v>101</v>
      </c>
      <c r="B17" s="68" t="s">
        <v>102</v>
      </c>
      <c r="C17" s="69" t="s">
        <v>83</v>
      </c>
      <c r="D17" s="68" t="s">
        <v>103</v>
      </c>
      <c r="E17" s="70">
        <v>60.52</v>
      </c>
      <c r="F17" s="70">
        <v>60.52</v>
      </c>
      <c r="G17" s="70">
        <v>60.52</v>
      </c>
      <c r="H17" s="70">
        <v>0</v>
      </c>
      <c r="I17" s="70">
        <v>0</v>
      </c>
      <c r="J17" s="70">
        <v>0</v>
      </c>
      <c r="K17" s="75">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21.75" customHeight="1">
      <c r="A18" s="68" t="s">
        <v>104</v>
      </c>
      <c r="B18" s="68"/>
      <c r="C18" s="69"/>
      <c r="D18" s="68" t="s">
        <v>105</v>
      </c>
      <c r="E18" s="70">
        <v>103.75</v>
      </c>
      <c r="F18" s="70">
        <v>103.75</v>
      </c>
      <c r="G18" s="70">
        <v>103.75</v>
      </c>
      <c r="H18" s="70">
        <v>0</v>
      </c>
      <c r="I18" s="70">
        <v>0</v>
      </c>
      <c r="J18" s="70">
        <v>0</v>
      </c>
      <c r="K18" s="75">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21.75" customHeight="1">
      <c r="A19" s="68" t="s">
        <v>106</v>
      </c>
      <c r="B19" s="68" t="s">
        <v>85</v>
      </c>
      <c r="C19" s="69"/>
      <c r="D19" s="68" t="s">
        <v>107</v>
      </c>
      <c r="E19" s="70">
        <v>103.75</v>
      </c>
      <c r="F19" s="70">
        <v>103.75</v>
      </c>
      <c r="G19" s="70">
        <v>103.75</v>
      </c>
      <c r="H19" s="70">
        <v>0</v>
      </c>
      <c r="I19" s="70">
        <v>0</v>
      </c>
      <c r="J19" s="70">
        <v>0</v>
      </c>
      <c r="K19" s="75">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21.75" customHeight="1">
      <c r="A20" s="68" t="s">
        <v>108</v>
      </c>
      <c r="B20" s="68" t="s">
        <v>109</v>
      </c>
      <c r="C20" s="69" t="s">
        <v>83</v>
      </c>
      <c r="D20" s="68" t="s">
        <v>110</v>
      </c>
      <c r="E20" s="70">
        <v>103.75</v>
      </c>
      <c r="F20" s="70">
        <v>103.75</v>
      </c>
      <c r="G20" s="70">
        <v>103.75</v>
      </c>
      <c r="H20" s="70">
        <v>0</v>
      </c>
      <c r="I20" s="70">
        <v>0</v>
      </c>
      <c r="J20" s="70">
        <v>0</v>
      </c>
      <c r="K20" s="75">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3.25" customHeight="1">
      <c r="A21"/>
      <c r="B21"/>
      <c r="E21" s="57"/>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ht="23.25" customHeight="1">
      <c r="A22"/>
      <c r="B22"/>
      <c r="F22" s="57"/>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sheetData>
  <sheetProtection formatCells="0" formatColumns="0" formatRows="0"/>
  <mergeCells count="4">
    <mergeCell ref="D4:D5"/>
    <mergeCell ref="E4:E5"/>
    <mergeCell ref="J4:J5"/>
    <mergeCell ref="K4:K5"/>
  </mergeCells>
  <printOptions horizontalCentered="1"/>
  <pageMargins left="0.75" right="0.2361111111111111" top="1" bottom="1" header="0.5" footer="0.5"/>
  <pageSetup horizontalDpi="200" verticalDpi="200" orientation="landscape" paperSize="9"/>
</worksheet>
</file>

<file path=xl/worksheets/sheet17.xml><?xml version="1.0" encoding="utf-8"?>
<worksheet xmlns="http://schemas.openxmlformats.org/spreadsheetml/2006/main" xmlns:r="http://schemas.openxmlformats.org/officeDocument/2006/relationships">
  <dimension ref="A1:IO21"/>
  <sheetViews>
    <sheetView showGridLines="0" showZeros="0" workbookViewId="0" topLeftCell="A1">
      <selection activeCell="D7" sqref="D1:D16384"/>
    </sheetView>
  </sheetViews>
  <sheetFormatPr defaultColWidth="9.16015625" defaultRowHeight="12.75" customHeight="1"/>
  <cols>
    <col min="1" max="1" width="7.33203125" style="50" customWidth="1"/>
    <col min="2" max="2" width="5.83203125" style="50" customWidth="1"/>
    <col min="3" max="3" width="5" style="50" customWidth="1"/>
    <col min="4" max="4" width="33.16015625" style="50" customWidth="1"/>
    <col min="5" max="5" width="20.83203125" style="50" customWidth="1"/>
    <col min="6" max="6" width="17.83203125" style="50" customWidth="1"/>
    <col min="7" max="7" width="16" style="50" customWidth="1"/>
    <col min="8" max="9" width="14.66015625" style="50" customWidth="1"/>
    <col min="10" max="11" width="12.5" style="50" customWidth="1"/>
    <col min="12" max="12" width="9.83203125" style="50" customWidth="1"/>
    <col min="13" max="13" width="12.5" style="50" customWidth="1"/>
    <col min="14" max="249" width="9.16015625" style="50" customWidth="1"/>
    <col min="250" max="16384" width="9.16015625" style="50" customWidth="1"/>
  </cols>
  <sheetData>
    <row r="1" spans="1:249" ht="21" customHeight="1">
      <c r="A1" s="3" t="s">
        <v>214</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49" ht="27.75" customHeight="1">
      <c r="A2" s="51" t="s">
        <v>215</v>
      </c>
      <c r="B2" s="52"/>
      <c r="C2" s="52"/>
      <c r="D2" s="52"/>
      <c r="E2" s="52"/>
      <c r="F2" s="52"/>
      <c r="G2" s="52"/>
      <c r="H2" s="52"/>
      <c r="I2" s="52"/>
      <c r="J2" s="52"/>
      <c r="K2" s="52"/>
      <c r="L2" s="52"/>
      <c r="M2" s="5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3:249" ht="18" customHeight="1">
      <c r="M3" s="56" t="s">
        <v>2</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49" ht="21" customHeight="1">
      <c r="A4" s="53" t="s">
        <v>216</v>
      </c>
      <c r="B4" s="53"/>
      <c r="C4" s="53"/>
      <c r="D4" s="265" t="s">
        <v>114</v>
      </c>
      <c r="E4" s="265" t="s">
        <v>217</v>
      </c>
      <c r="F4" s="265" t="s">
        <v>50</v>
      </c>
      <c r="G4" s="53" t="s">
        <v>51</v>
      </c>
      <c r="H4" s="53"/>
      <c r="I4" s="53"/>
      <c r="J4" s="265" t="s">
        <v>52</v>
      </c>
      <c r="K4" s="265" t="s">
        <v>218</v>
      </c>
      <c r="L4" s="265" t="s">
        <v>54</v>
      </c>
      <c r="M4" s="265" t="s">
        <v>55</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21" customHeight="1">
      <c r="A5" s="265" t="s">
        <v>73</v>
      </c>
      <c r="B5" s="265" t="s">
        <v>74</v>
      </c>
      <c r="C5" s="265" t="s">
        <v>75</v>
      </c>
      <c r="D5" s="265"/>
      <c r="E5" s="265"/>
      <c r="F5" s="265"/>
      <c r="G5" s="265" t="s">
        <v>58</v>
      </c>
      <c r="H5" s="265" t="s">
        <v>219</v>
      </c>
      <c r="I5" s="266" t="s">
        <v>220</v>
      </c>
      <c r="J5" s="265"/>
      <c r="K5" s="265"/>
      <c r="L5" s="265"/>
      <c r="M5" s="265"/>
      <c r="O5" s="4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30" customHeight="1">
      <c r="A6" s="265"/>
      <c r="B6" s="265"/>
      <c r="C6" s="265"/>
      <c r="D6" s="265"/>
      <c r="E6" s="265"/>
      <c r="F6" s="265"/>
      <c r="G6" s="265"/>
      <c r="H6" s="265"/>
      <c r="I6" s="266"/>
      <c r="J6" s="265"/>
      <c r="K6" s="265"/>
      <c r="L6" s="265"/>
      <c r="M6" s="265"/>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s="49" customFormat="1" ht="30" customHeight="1">
      <c r="A7" s="54"/>
      <c r="B7" s="54"/>
      <c r="C7" s="54"/>
      <c r="D7" s="54" t="s">
        <v>58</v>
      </c>
      <c r="E7" s="54"/>
      <c r="F7" s="55">
        <v>929.02</v>
      </c>
      <c r="G7" s="55">
        <v>929.02</v>
      </c>
      <c r="H7" s="55">
        <v>749.02</v>
      </c>
      <c r="I7" s="55">
        <v>180</v>
      </c>
      <c r="J7" s="55">
        <v>0</v>
      </c>
      <c r="K7" s="55">
        <v>0</v>
      </c>
      <c r="L7" s="55">
        <v>0</v>
      </c>
      <c r="M7" s="55">
        <v>0</v>
      </c>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row>
    <row r="8" spans="1:249" ht="30" customHeight="1">
      <c r="A8" s="54" t="s">
        <v>76</v>
      </c>
      <c r="B8" s="54"/>
      <c r="C8" s="54"/>
      <c r="D8" s="54" t="s">
        <v>77</v>
      </c>
      <c r="E8" s="54"/>
      <c r="F8" s="55">
        <v>929.02</v>
      </c>
      <c r="G8" s="55">
        <v>929.02</v>
      </c>
      <c r="H8" s="55">
        <v>749.02</v>
      </c>
      <c r="I8" s="55">
        <v>180</v>
      </c>
      <c r="J8" s="55">
        <v>0</v>
      </c>
      <c r="K8" s="55">
        <v>0</v>
      </c>
      <c r="L8" s="55">
        <v>0</v>
      </c>
      <c r="M8" s="55">
        <v>0</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30" customHeight="1">
      <c r="A9" s="54" t="s">
        <v>78</v>
      </c>
      <c r="B9" s="54" t="s">
        <v>79</v>
      </c>
      <c r="C9" s="54"/>
      <c r="D9" s="54" t="s">
        <v>80</v>
      </c>
      <c r="E9" s="54"/>
      <c r="F9" s="55">
        <v>929.02</v>
      </c>
      <c r="G9" s="55">
        <v>929.02</v>
      </c>
      <c r="H9" s="55">
        <v>749.02</v>
      </c>
      <c r="I9" s="55">
        <v>180</v>
      </c>
      <c r="J9" s="55">
        <v>0</v>
      </c>
      <c r="K9" s="55">
        <v>0</v>
      </c>
      <c r="L9" s="55">
        <v>0</v>
      </c>
      <c r="M9" s="55">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ht="30" customHeight="1">
      <c r="A10" s="54" t="s">
        <v>81</v>
      </c>
      <c r="B10" s="54" t="s">
        <v>82</v>
      </c>
      <c r="C10" s="54" t="s">
        <v>83</v>
      </c>
      <c r="D10" s="54" t="s">
        <v>84</v>
      </c>
      <c r="E10" s="54"/>
      <c r="F10" s="55">
        <v>118.95</v>
      </c>
      <c r="G10" s="55">
        <v>118.95</v>
      </c>
      <c r="H10" s="55">
        <v>118.95</v>
      </c>
      <c r="I10" s="55">
        <v>0</v>
      </c>
      <c r="J10" s="55">
        <v>0</v>
      </c>
      <c r="K10" s="55">
        <v>0</v>
      </c>
      <c r="L10" s="55">
        <v>0</v>
      </c>
      <c r="M10" s="55">
        <v>0</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30" customHeight="1">
      <c r="A11" s="54" t="s">
        <v>221</v>
      </c>
      <c r="B11" s="54" t="s">
        <v>222</v>
      </c>
      <c r="C11" s="54" t="s">
        <v>223</v>
      </c>
      <c r="D11" s="54" t="s">
        <v>224</v>
      </c>
      <c r="E11" s="54" t="s">
        <v>225</v>
      </c>
      <c r="F11" s="55">
        <v>118.95</v>
      </c>
      <c r="G11" s="55">
        <v>118.95</v>
      </c>
      <c r="H11" s="55">
        <v>118.95</v>
      </c>
      <c r="I11" s="55">
        <v>0</v>
      </c>
      <c r="J11" s="55">
        <v>0</v>
      </c>
      <c r="K11" s="55">
        <v>0</v>
      </c>
      <c r="L11" s="55">
        <v>0</v>
      </c>
      <c r="M11" s="55">
        <v>0</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30" customHeight="1">
      <c r="A12" s="54" t="s">
        <v>81</v>
      </c>
      <c r="B12" s="54" t="s">
        <v>82</v>
      </c>
      <c r="C12" s="54" t="s">
        <v>85</v>
      </c>
      <c r="D12" s="54" t="s">
        <v>86</v>
      </c>
      <c r="E12" s="54"/>
      <c r="F12" s="55">
        <v>810.07</v>
      </c>
      <c r="G12" s="55">
        <v>810.07</v>
      </c>
      <c r="H12" s="55">
        <v>630.07</v>
      </c>
      <c r="I12" s="55">
        <v>180</v>
      </c>
      <c r="J12" s="55">
        <v>0</v>
      </c>
      <c r="K12" s="55">
        <v>0</v>
      </c>
      <c r="L12" s="55">
        <v>0</v>
      </c>
      <c r="M12" s="55">
        <v>0</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30" customHeight="1">
      <c r="A13" s="54" t="s">
        <v>221</v>
      </c>
      <c r="B13" s="54" t="s">
        <v>222</v>
      </c>
      <c r="C13" s="54" t="s">
        <v>109</v>
      </c>
      <c r="D13" s="54" t="s">
        <v>226</v>
      </c>
      <c r="E13" s="54" t="s">
        <v>227</v>
      </c>
      <c r="F13" s="55">
        <v>225</v>
      </c>
      <c r="G13" s="55">
        <v>225</v>
      </c>
      <c r="H13" s="55">
        <v>45</v>
      </c>
      <c r="I13" s="55">
        <v>180</v>
      </c>
      <c r="J13" s="55">
        <v>0</v>
      </c>
      <c r="K13" s="55">
        <v>0</v>
      </c>
      <c r="L13" s="55">
        <v>0</v>
      </c>
      <c r="M13" s="55">
        <v>0</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30" customHeight="1">
      <c r="A14" s="54" t="s">
        <v>221</v>
      </c>
      <c r="B14" s="54" t="s">
        <v>222</v>
      </c>
      <c r="C14" s="54" t="s">
        <v>109</v>
      </c>
      <c r="D14" s="54" t="s">
        <v>226</v>
      </c>
      <c r="E14" s="54" t="s">
        <v>228</v>
      </c>
      <c r="F14" s="55">
        <v>67</v>
      </c>
      <c r="G14" s="55">
        <v>67</v>
      </c>
      <c r="H14" s="55">
        <v>67</v>
      </c>
      <c r="I14" s="55">
        <v>0</v>
      </c>
      <c r="J14" s="55">
        <v>0</v>
      </c>
      <c r="K14" s="55">
        <v>0</v>
      </c>
      <c r="L14" s="55">
        <v>0</v>
      </c>
      <c r="M14" s="55">
        <v>0</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ht="30" customHeight="1">
      <c r="A15" s="54" t="s">
        <v>221</v>
      </c>
      <c r="B15" s="54" t="s">
        <v>222</v>
      </c>
      <c r="C15" s="54" t="s">
        <v>109</v>
      </c>
      <c r="D15" s="54" t="s">
        <v>226</v>
      </c>
      <c r="E15" s="54" t="s">
        <v>229</v>
      </c>
      <c r="F15" s="55">
        <v>31.5</v>
      </c>
      <c r="G15" s="55">
        <v>31.5</v>
      </c>
      <c r="H15" s="55">
        <v>31.5</v>
      </c>
      <c r="I15" s="55">
        <v>0</v>
      </c>
      <c r="J15" s="55">
        <v>0</v>
      </c>
      <c r="K15" s="55">
        <v>0</v>
      </c>
      <c r="L15" s="55">
        <v>0</v>
      </c>
      <c r="M15" s="55">
        <v>0</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ht="30" customHeight="1">
      <c r="A16" s="54" t="s">
        <v>221</v>
      </c>
      <c r="B16" s="54" t="s">
        <v>222</v>
      </c>
      <c r="C16" s="54" t="s">
        <v>109</v>
      </c>
      <c r="D16" s="54" t="s">
        <v>226</v>
      </c>
      <c r="E16" s="54" t="s">
        <v>230</v>
      </c>
      <c r="F16" s="55">
        <v>27</v>
      </c>
      <c r="G16" s="55">
        <v>27</v>
      </c>
      <c r="H16" s="55">
        <v>27</v>
      </c>
      <c r="I16" s="55">
        <v>0</v>
      </c>
      <c r="J16" s="55">
        <v>0</v>
      </c>
      <c r="K16" s="55">
        <v>0</v>
      </c>
      <c r="L16" s="55">
        <v>0</v>
      </c>
      <c r="M16" s="55">
        <v>0</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249" ht="30" customHeight="1">
      <c r="A17" s="54" t="s">
        <v>221</v>
      </c>
      <c r="B17" s="54" t="s">
        <v>222</v>
      </c>
      <c r="C17" s="54" t="s">
        <v>109</v>
      </c>
      <c r="D17" s="54" t="s">
        <v>226</v>
      </c>
      <c r="E17" s="54" t="s">
        <v>231</v>
      </c>
      <c r="F17" s="55">
        <v>91.57</v>
      </c>
      <c r="G17" s="55">
        <v>91.57</v>
      </c>
      <c r="H17" s="55">
        <v>91.57</v>
      </c>
      <c r="I17" s="55">
        <v>0</v>
      </c>
      <c r="J17" s="55">
        <v>0</v>
      </c>
      <c r="K17" s="55">
        <v>0</v>
      </c>
      <c r="L17" s="55">
        <v>0</v>
      </c>
      <c r="M17" s="55">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row>
    <row r="18" spans="1:249" ht="30" customHeight="1">
      <c r="A18" s="54" t="s">
        <v>221</v>
      </c>
      <c r="B18" s="54" t="s">
        <v>222</v>
      </c>
      <c r="C18" s="54" t="s">
        <v>109</v>
      </c>
      <c r="D18" s="54" t="s">
        <v>226</v>
      </c>
      <c r="E18" s="54" t="s">
        <v>232</v>
      </c>
      <c r="F18" s="55">
        <v>268</v>
      </c>
      <c r="G18" s="55">
        <v>268</v>
      </c>
      <c r="H18" s="55">
        <v>268</v>
      </c>
      <c r="I18" s="55">
        <v>0</v>
      </c>
      <c r="J18" s="55">
        <v>0</v>
      </c>
      <c r="K18" s="55">
        <v>0</v>
      </c>
      <c r="L18" s="55">
        <v>0</v>
      </c>
      <c r="M18" s="55">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ht="30" customHeight="1">
      <c r="A19" s="54" t="s">
        <v>221</v>
      </c>
      <c r="B19" s="54" t="s">
        <v>222</v>
      </c>
      <c r="C19" s="54" t="s">
        <v>109</v>
      </c>
      <c r="D19" s="54" t="s">
        <v>226</v>
      </c>
      <c r="E19" s="54" t="s">
        <v>233</v>
      </c>
      <c r="F19" s="55">
        <v>100</v>
      </c>
      <c r="G19" s="55">
        <v>100</v>
      </c>
      <c r="H19" s="55">
        <v>100</v>
      </c>
      <c r="I19" s="55">
        <v>0</v>
      </c>
      <c r="J19" s="55">
        <v>0</v>
      </c>
      <c r="K19" s="55">
        <v>0</v>
      </c>
      <c r="L19" s="55">
        <v>0</v>
      </c>
      <c r="M19" s="55">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ht="12.75" customHeight="1">
      <c r="A21"/>
      <c r="F21" s="49"/>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sheetData>
  <sheetProtection formatCells="0" formatColumns="0" formatRows="0"/>
  <mergeCells count="13">
    <mergeCell ref="M4:M6"/>
    <mergeCell ref="I5:I6"/>
    <mergeCell ref="J4:J6"/>
    <mergeCell ref="K4:K6"/>
    <mergeCell ref="L4:L6"/>
    <mergeCell ref="E4:E6"/>
    <mergeCell ref="F4:F6"/>
    <mergeCell ref="G5:G6"/>
    <mergeCell ref="H5:H6"/>
    <mergeCell ref="A5:A6"/>
    <mergeCell ref="B5:B6"/>
    <mergeCell ref="C5:C6"/>
    <mergeCell ref="D4:D6"/>
  </mergeCells>
  <printOptions horizontalCentered="1"/>
  <pageMargins left="0.75" right="0.19652777777777777" top="1" bottom="0.8263888888888888" header="0.5" footer="0.5"/>
  <pageSetup horizontalDpi="200" verticalDpi="200" orientation="landscape" paperSize="9" scale="91"/>
</worksheet>
</file>

<file path=xl/worksheets/sheet18.xml><?xml version="1.0" encoding="utf-8"?>
<worksheet xmlns="http://schemas.openxmlformats.org/spreadsheetml/2006/main" xmlns:r="http://schemas.openxmlformats.org/officeDocument/2006/relationships">
  <dimension ref="A1:IV13"/>
  <sheetViews>
    <sheetView showGridLines="0" showZeros="0" workbookViewId="0" topLeftCell="A2">
      <selection activeCell="J5" sqref="J5"/>
    </sheetView>
  </sheetViews>
  <sheetFormatPr defaultColWidth="9.16015625" defaultRowHeight="12.75" customHeight="1"/>
  <cols>
    <col min="1" max="1" width="32" style="34" customWidth="1"/>
    <col min="2" max="2" width="16" style="34" customWidth="1"/>
    <col min="3" max="4" width="16.33203125" style="34" customWidth="1"/>
    <col min="5" max="5" width="18" style="34" customWidth="1"/>
    <col min="6" max="6" width="17.66015625" style="34" customWidth="1"/>
    <col min="7" max="7" width="14.83203125" style="34" customWidth="1"/>
    <col min="8" max="16384" width="9.16015625" style="34" customWidth="1"/>
  </cols>
  <sheetData>
    <row r="1" ht="21.75" customHeight="1">
      <c r="A1" s="3" t="s">
        <v>234</v>
      </c>
    </row>
    <row r="2" spans="1:241" ht="30.75" customHeight="1">
      <c r="A2" s="35" t="s">
        <v>235</v>
      </c>
      <c r="B2" s="36"/>
      <c r="C2" s="36"/>
      <c r="D2" s="36"/>
      <c r="E2" s="36"/>
      <c r="F2" s="36"/>
      <c r="G2" s="36"/>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row>
    <row r="3" spans="1:241" ht="22.5" customHeight="1">
      <c r="A3" s="37"/>
      <c r="B3" s="37"/>
      <c r="C3" s="37"/>
      <c r="D3" s="37"/>
      <c r="E3" s="267" t="s">
        <v>2</v>
      </c>
      <c r="F3" s="267"/>
      <c r="G3" s="26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row>
    <row r="4" spans="1:241" ht="25.5" customHeight="1">
      <c r="A4" s="221" t="s">
        <v>57</v>
      </c>
      <c r="B4" s="39" t="s">
        <v>236</v>
      </c>
      <c r="C4" s="40"/>
      <c r="D4" s="40"/>
      <c r="E4" s="40"/>
      <c r="F4" s="40"/>
      <c r="G4" s="4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row>
    <row r="5" spans="1:241" ht="22.5" customHeight="1">
      <c r="A5" s="221"/>
      <c r="B5" s="222" t="s">
        <v>118</v>
      </c>
      <c r="C5" s="222" t="s">
        <v>154</v>
      </c>
      <c r="D5" s="222" t="s">
        <v>237</v>
      </c>
      <c r="E5" s="268" t="s">
        <v>238</v>
      </c>
      <c r="F5" s="269"/>
      <c r="G5" s="222" t="s">
        <v>149</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row>
    <row r="6" spans="1:241" ht="36" customHeight="1">
      <c r="A6" s="222"/>
      <c r="B6" s="258"/>
      <c r="C6" s="258"/>
      <c r="D6" s="258"/>
      <c r="E6" s="42" t="s">
        <v>239</v>
      </c>
      <c r="F6" s="42" t="s">
        <v>240</v>
      </c>
      <c r="G6" s="258"/>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row>
    <row r="7" spans="1:256" s="17" customFormat="1" ht="23.25" customHeight="1">
      <c r="A7" s="43" t="s">
        <v>58</v>
      </c>
      <c r="B7" s="44">
        <v>397.5</v>
      </c>
      <c r="C7" s="45">
        <v>153.8</v>
      </c>
      <c r="D7" s="44">
        <v>243.7</v>
      </c>
      <c r="E7" s="46">
        <v>0</v>
      </c>
      <c r="F7" s="46">
        <v>243.7</v>
      </c>
      <c r="G7" s="46">
        <v>0</v>
      </c>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8"/>
      <c r="II7" s="48"/>
      <c r="IJ7" s="48"/>
      <c r="IK7" s="48"/>
      <c r="IL7" s="48"/>
      <c r="IM7" s="48"/>
      <c r="IN7" s="48"/>
      <c r="IO7" s="48"/>
      <c r="IP7" s="48"/>
      <c r="IQ7" s="48"/>
      <c r="IR7" s="48"/>
      <c r="IS7" s="48"/>
      <c r="IT7" s="48"/>
      <c r="IU7" s="48"/>
      <c r="IV7" s="48"/>
    </row>
    <row r="8" spans="1:8" ht="23.25" customHeight="1">
      <c r="A8" s="43" t="s">
        <v>241</v>
      </c>
      <c r="B8" s="44">
        <v>397.5</v>
      </c>
      <c r="C8" s="45">
        <v>153.8</v>
      </c>
      <c r="D8" s="44">
        <v>243.7</v>
      </c>
      <c r="E8" s="46">
        <v>0</v>
      </c>
      <c r="F8" s="46">
        <v>243.7</v>
      </c>
      <c r="G8" s="46">
        <v>0</v>
      </c>
      <c r="H8" s="34"/>
    </row>
    <row r="9" spans="1:7" ht="23.25" customHeight="1">
      <c r="A9" s="43" t="s">
        <v>242</v>
      </c>
      <c r="B9" s="44">
        <v>207</v>
      </c>
      <c r="C9" s="45">
        <v>40</v>
      </c>
      <c r="D9" s="44">
        <v>167</v>
      </c>
      <c r="E9" s="46">
        <v>0</v>
      </c>
      <c r="F9" s="46">
        <v>167</v>
      </c>
      <c r="G9" s="46">
        <v>0</v>
      </c>
    </row>
    <row r="10" spans="1:7" ht="23.25" customHeight="1">
      <c r="A10" s="43" t="s">
        <v>243</v>
      </c>
      <c r="B10" s="44">
        <v>16.3</v>
      </c>
      <c r="C10" s="45">
        <v>8.3</v>
      </c>
      <c r="D10" s="44">
        <v>8</v>
      </c>
      <c r="E10" s="46">
        <v>0</v>
      </c>
      <c r="F10" s="46">
        <v>8</v>
      </c>
      <c r="G10" s="46">
        <v>0</v>
      </c>
    </row>
    <row r="11" spans="1:7" ht="23.25" customHeight="1">
      <c r="A11" s="43" t="s">
        <v>244</v>
      </c>
      <c r="B11" s="44">
        <v>77.5</v>
      </c>
      <c r="C11" s="45">
        <v>32.5</v>
      </c>
      <c r="D11" s="44">
        <v>45</v>
      </c>
      <c r="E11" s="46">
        <v>0</v>
      </c>
      <c r="F11" s="46">
        <v>45</v>
      </c>
      <c r="G11" s="46">
        <v>0</v>
      </c>
    </row>
    <row r="12" spans="1:7" ht="23.25" customHeight="1">
      <c r="A12" s="43" t="s">
        <v>245</v>
      </c>
      <c r="B12" s="44">
        <v>19.7</v>
      </c>
      <c r="C12" s="45">
        <v>8</v>
      </c>
      <c r="D12" s="44">
        <v>11.7</v>
      </c>
      <c r="E12" s="46">
        <v>0</v>
      </c>
      <c r="F12" s="46">
        <v>11.7</v>
      </c>
      <c r="G12" s="46">
        <v>0</v>
      </c>
    </row>
    <row r="13" spans="1:8" ht="23.25" customHeight="1">
      <c r="A13" s="43" t="s">
        <v>246</v>
      </c>
      <c r="B13" s="44">
        <v>77</v>
      </c>
      <c r="C13" s="45">
        <v>65</v>
      </c>
      <c r="D13" s="44">
        <v>12</v>
      </c>
      <c r="E13" s="46">
        <v>0</v>
      </c>
      <c r="F13" s="46">
        <v>12</v>
      </c>
      <c r="G13" s="46">
        <v>0</v>
      </c>
      <c r="H13" s="34"/>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00000000000001" bottom="0.7900000000000001" header="0.5" footer="0.5"/>
  <pageSetup horizontalDpi="300" verticalDpi="300" orientation="landscape" paperSize="9" scale="120"/>
</worksheet>
</file>

<file path=xl/worksheets/sheet19.xml><?xml version="1.0" encoding="utf-8"?>
<worksheet xmlns="http://schemas.openxmlformats.org/spreadsheetml/2006/main" xmlns:r="http://schemas.openxmlformats.org/officeDocument/2006/relationships">
  <sheetPr>
    <pageSetUpPr fitToPage="1"/>
  </sheetPr>
  <dimension ref="A1:IU23"/>
  <sheetViews>
    <sheetView showGridLines="0" showZeros="0" tabSelected="1" workbookViewId="0" topLeftCell="A1">
      <selection activeCell="A12" sqref="A12:IV12"/>
    </sheetView>
  </sheetViews>
  <sheetFormatPr defaultColWidth="9.16015625" defaultRowHeight="11.25"/>
  <cols>
    <col min="1" max="1" width="12.16015625" style="19" customWidth="1"/>
    <col min="2" max="2" width="14.5" style="19" customWidth="1"/>
    <col min="3" max="3" width="10.83203125" style="19" customWidth="1"/>
    <col min="4" max="4" width="9.16015625" style="19" customWidth="1"/>
    <col min="5" max="5" width="51.5" style="19" customWidth="1"/>
    <col min="6" max="6" width="16.83203125" style="19" customWidth="1"/>
    <col min="7" max="7" width="10" style="19" customWidth="1"/>
    <col min="8" max="8" width="39.16015625" style="19" customWidth="1"/>
    <col min="9" max="9" width="40.83203125" style="19" customWidth="1"/>
    <col min="10" max="10" width="26.66015625" style="19" customWidth="1"/>
    <col min="11" max="11" width="32.16015625" style="19" customWidth="1"/>
    <col min="12" max="12" width="20.16015625" style="19" customWidth="1"/>
    <col min="13" max="13" width="12.16015625" style="19" customWidth="1"/>
    <col min="14" max="255" width="9.16015625" style="19" customWidth="1"/>
    <col min="256" max="16384" width="9.16015625" style="19" customWidth="1"/>
  </cols>
  <sheetData>
    <row r="1" spans="1:255" ht="20.25" customHeight="1">
      <c r="A1" s="3" t="s">
        <v>247</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36.75" customHeight="1">
      <c r="A2" s="20" t="s">
        <v>248</v>
      </c>
      <c r="B2" s="21"/>
      <c r="C2" s="21"/>
      <c r="D2" s="21"/>
      <c r="E2" s="21"/>
      <c r="F2" s="21"/>
      <c r="G2" s="21"/>
      <c r="H2" s="21"/>
      <c r="I2" s="21"/>
      <c r="J2" s="21"/>
      <c r="K2" s="21"/>
      <c r="L2" s="21"/>
      <c r="M2" s="21"/>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3:255" ht="21.75" customHeight="1">
      <c r="M3" s="15" t="s">
        <v>2</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36.75" customHeight="1">
      <c r="A4" s="22" t="s">
        <v>56</v>
      </c>
      <c r="B4" s="22" t="s">
        <v>249</v>
      </c>
      <c r="C4" s="22" t="s">
        <v>250</v>
      </c>
      <c r="D4" s="22" t="s">
        <v>251</v>
      </c>
      <c r="E4" s="22" t="s">
        <v>252</v>
      </c>
      <c r="F4" s="22" t="s">
        <v>253</v>
      </c>
      <c r="G4" s="22" t="s">
        <v>254</v>
      </c>
      <c r="H4" s="22" t="s">
        <v>255</v>
      </c>
      <c r="I4" s="22" t="s">
        <v>256</v>
      </c>
      <c r="J4" s="22" t="s">
        <v>257</v>
      </c>
      <c r="K4" s="22" t="s">
        <v>258</v>
      </c>
      <c r="L4" s="33" t="s">
        <v>259</v>
      </c>
      <c r="M4" s="33" t="s">
        <v>260</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18" customFormat="1" ht="27" customHeight="1">
      <c r="A5" s="23"/>
      <c r="B5" s="23" t="s">
        <v>58</v>
      </c>
      <c r="C5" s="24"/>
      <c r="D5" s="25">
        <f>D6</f>
        <v>931.02</v>
      </c>
      <c r="E5" s="26"/>
      <c r="F5" s="24"/>
      <c r="G5" s="27"/>
      <c r="H5" s="28"/>
      <c r="I5" s="24"/>
      <c r="J5" s="27"/>
      <c r="K5" s="27"/>
      <c r="L5" s="24"/>
      <c r="M5" s="24"/>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row>
    <row r="6" spans="1:255" ht="27" customHeight="1">
      <c r="A6" s="23" t="s">
        <v>261</v>
      </c>
      <c r="B6" s="23" t="s">
        <v>241</v>
      </c>
      <c r="C6" s="24"/>
      <c r="D6" s="25">
        <f>D7+D14+D12+D16+D18</f>
        <v>931.02</v>
      </c>
      <c r="E6" s="26"/>
      <c r="F6" s="24"/>
      <c r="G6" s="27"/>
      <c r="H6" s="28"/>
      <c r="I6" s="24"/>
      <c r="J6" s="27"/>
      <c r="K6" s="27"/>
      <c r="L6" s="24"/>
      <c r="M6" s="24"/>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13" s="280" customFormat="1" ht="27" customHeight="1">
      <c r="A7" s="274" t="s">
        <v>262</v>
      </c>
      <c r="B7" s="274" t="s">
        <v>242</v>
      </c>
      <c r="C7" s="275"/>
      <c r="D7" s="276">
        <f>SUM(D8:D11)</f>
        <v>555.95</v>
      </c>
      <c r="E7" s="277"/>
      <c r="F7" s="275"/>
      <c r="G7" s="278"/>
      <c r="H7" s="279"/>
      <c r="I7" s="275"/>
      <c r="J7" s="278"/>
      <c r="K7" s="278"/>
      <c r="L7" s="275"/>
      <c r="M7" s="275"/>
    </row>
    <row r="8" spans="1:255" ht="117.75" customHeight="1">
      <c r="A8" s="23" t="s">
        <v>263</v>
      </c>
      <c r="B8" s="23" t="s">
        <v>264</v>
      </c>
      <c r="C8" s="24" t="s">
        <v>265</v>
      </c>
      <c r="D8" s="25">
        <v>67</v>
      </c>
      <c r="E8" s="29" t="s">
        <v>266</v>
      </c>
      <c r="F8" s="30" t="s">
        <v>267</v>
      </c>
      <c r="G8" s="31" t="s">
        <v>268</v>
      </c>
      <c r="H8" s="32" t="s">
        <v>269</v>
      </c>
      <c r="I8" s="30" t="s">
        <v>269</v>
      </c>
      <c r="J8" s="31" t="s">
        <v>270</v>
      </c>
      <c r="K8" s="31" t="s">
        <v>271</v>
      </c>
      <c r="L8" s="30" t="s">
        <v>272</v>
      </c>
      <c r="M8" s="24" t="s">
        <v>273</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32" customHeight="1">
      <c r="A9" s="23" t="s">
        <v>263</v>
      </c>
      <c r="B9" s="23" t="s">
        <v>274</v>
      </c>
      <c r="C9" s="24" t="s">
        <v>265</v>
      </c>
      <c r="D9" s="25">
        <v>270</v>
      </c>
      <c r="E9" s="29" t="s">
        <v>275</v>
      </c>
      <c r="F9" s="30" t="s">
        <v>267</v>
      </c>
      <c r="G9" s="31" t="s">
        <v>276</v>
      </c>
      <c r="H9" s="32" t="s">
        <v>277</v>
      </c>
      <c r="I9" s="30" t="s">
        <v>278</v>
      </c>
      <c r="J9" s="31" t="s">
        <v>279</v>
      </c>
      <c r="K9" s="31" t="s">
        <v>280</v>
      </c>
      <c r="L9" s="30" t="s">
        <v>281</v>
      </c>
      <c r="M9" s="24" t="s">
        <v>273</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73.5" customHeight="1">
      <c r="A10" s="23" t="s">
        <v>263</v>
      </c>
      <c r="B10" s="23" t="s">
        <v>282</v>
      </c>
      <c r="C10" s="24" t="s">
        <v>265</v>
      </c>
      <c r="D10" s="25">
        <v>118.95</v>
      </c>
      <c r="E10" s="29" t="s">
        <v>283</v>
      </c>
      <c r="F10" s="30" t="s">
        <v>267</v>
      </c>
      <c r="G10" s="31" t="s">
        <v>284</v>
      </c>
      <c r="H10" s="32" t="s">
        <v>285</v>
      </c>
      <c r="I10" s="30" t="s">
        <v>285</v>
      </c>
      <c r="J10" s="31" t="s">
        <v>286</v>
      </c>
      <c r="K10" s="31" t="s">
        <v>287</v>
      </c>
      <c r="L10" s="30" t="s">
        <v>288</v>
      </c>
      <c r="M10" s="24" t="s">
        <v>273</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84" customHeight="1">
      <c r="A11" s="23" t="s">
        <v>263</v>
      </c>
      <c r="B11" s="23" t="s">
        <v>289</v>
      </c>
      <c r="C11" s="24" t="s">
        <v>265</v>
      </c>
      <c r="D11" s="25">
        <v>100</v>
      </c>
      <c r="E11" s="29" t="s">
        <v>290</v>
      </c>
      <c r="F11" s="30" t="s">
        <v>291</v>
      </c>
      <c r="G11" s="31" t="s">
        <v>291</v>
      </c>
      <c r="H11" s="32" t="s">
        <v>292</v>
      </c>
      <c r="I11" s="30" t="s">
        <v>292</v>
      </c>
      <c r="J11" s="31" t="s">
        <v>293</v>
      </c>
      <c r="K11" s="31" t="s">
        <v>293</v>
      </c>
      <c r="L11" s="30" t="s">
        <v>294</v>
      </c>
      <c r="M11" s="24" t="s">
        <v>295</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13" s="280" customFormat="1" ht="27" customHeight="1">
      <c r="A12" s="274" t="s">
        <v>296</v>
      </c>
      <c r="B12" s="274" t="s">
        <v>243</v>
      </c>
      <c r="C12" s="275"/>
      <c r="D12" s="276">
        <v>31.5</v>
      </c>
      <c r="E12" s="281"/>
      <c r="F12" s="282"/>
      <c r="G12" s="283"/>
      <c r="H12" s="284"/>
      <c r="I12" s="282"/>
      <c r="J12" s="283"/>
      <c r="K12" s="283"/>
      <c r="L12" s="282"/>
      <c r="M12" s="275"/>
    </row>
    <row r="13" spans="1:255" ht="73.5" customHeight="1">
      <c r="A13" s="23" t="s">
        <v>297</v>
      </c>
      <c r="B13" s="23" t="s">
        <v>298</v>
      </c>
      <c r="C13" s="24" t="s">
        <v>265</v>
      </c>
      <c r="D13" s="25">
        <v>31.5</v>
      </c>
      <c r="E13" s="29" t="s">
        <v>299</v>
      </c>
      <c r="F13" s="30" t="s">
        <v>300</v>
      </c>
      <c r="G13" s="31" t="s">
        <v>276</v>
      </c>
      <c r="H13" s="32" t="s">
        <v>301</v>
      </c>
      <c r="I13" s="30" t="s">
        <v>302</v>
      </c>
      <c r="J13" s="31" t="s">
        <v>303</v>
      </c>
      <c r="K13" s="31" t="s">
        <v>304</v>
      </c>
      <c r="L13" s="30" t="s">
        <v>304</v>
      </c>
      <c r="M13" s="24" t="s">
        <v>305</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7" customHeight="1">
      <c r="A14" s="23" t="s">
        <v>306</v>
      </c>
      <c r="B14" s="23" t="s">
        <v>244</v>
      </c>
      <c r="C14" s="24"/>
      <c r="D14" s="25">
        <v>91.57</v>
      </c>
      <c r="E14" s="29"/>
      <c r="F14" s="30"/>
      <c r="G14" s="31"/>
      <c r="H14" s="32"/>
      <c r="I14" s="30"/>
      <c r="J14" s="31"/>
      <c r="K14" s="31"/>
      <c r="L14" s="30"/>
      <c r="M14" s="2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66.75" customHeight="1">
      <c r="A15" s="23" t="s">
        <v>307</v>
      </c>
      <c r="B15" s="23" t="s">
        <v>308</v>
      </c>
      <c r="C15" s="24" t="s">
        <v>265</v>
      </c>
      <c r="D15" s="25">
        <v>91.57</v>
      </c>
      <c r="E15" s="29" t="s">
        <v>309</v>
      </c>
      <c r="F15" s="30" t="s">
        <v>310</v>
      </c>
      <c r="G15" s="31" t="s">
        <v>311</v>
      </c>
      <c r="H15" s="32" t="s">
        <v>312</v>
      </c>
      <c r="I15" s="30" t="s">
        <v>313</v>
      </c>
      <c r="J15" s="31" t="s">
        <v>313</v>
      </c>
      <c r="K15" s="31" t="s">
        <v>314</v>
      </c>
      <c r="L15" s="30" t="s">
        <v>315</v>
      </c>
      <c r="M15" s="24" t="s">
        <v>316</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7" customHeight="1">
      <c r="A16" s="23" t="s">
        <v>317</v>
      </c>
      <c r="B16" s="23" t="s">
        <v>245</v>
      </c>
      <c r="C16" s="24"/>
      <c r="D16" s="25">
        <v>27</v>
      </c>
      <c r="E16" s="29"/>
      <c r="F16" s="30"/>
      <c r="G16" s="31"/>
      <c r="H16" s="32"/>
      <c r="I16" s="30"/>
      <c r="J16" s="31"/>
      <c r="K16" s="31"/>
      <c r="L16" s="30"/>
      <c r="M16" s="24"/>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57.5" customHeight="1">
      <c r="A17" s="23" t="s">
        <v>318</v>
      </c>
      <c r="B17" s="23" t="s">
        <v>319</v>
      </c>
      <c r="C17" s="24" t="s">
        <v>265</v>
      </c>
      <c r="D17" s="25">
        <v>27</v>
      </c>
      <c r="E17" s="29" t="s">
        <v>320</v>
      </c>
      <c r="F17" s="30" t="s">
        <v>321</v>
      </c>
      <c r="G17" s="31" t="s">
        <v>322</v>
      </c>
      <c r="H17" s="32" t="s">
        <v>323</v>
      </c>
      <c r="I17" s="30" t="s">
        <v>324</v>
      </c>
      <c r="J17" s="31" t="s">
        <v>324</v>
      </c>
      <c r="K17" s="31" t="s">
        <v>324</v>
      </c>
      <c r="L17" s="30" t="s">
        <v>324</v>
      </c>
      <c r="M17" s="24" t="s">
        <v>325</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7" customHeight="1">
      <c r="A18" s="23" t="s">
        <v>326</v>
      </c>
      <c r="B18" s="23" t="s">
        <v>246</v>
      </c>
      <c r="C18" s="24"/>
      <c r="D18" s="25">
        <v>225</v>
      </c>
      <c r="E18" s="29"/>
      <c r="F18" s="30"/>
      <c r="G18" s="31"/>
      <c r="H18" s="32"/>
      <c r="I18" s="30"/>
      <c r="J18" s="31"/>
      <c r="K18" s="31"/>
      <c r="L18" s="30"/>
      <c r="M18" s="24"/>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23" customHeight="1">
      <c r="A19" s="23" t="s">
        <v>327</v>
      </c>
      <c r="B19" s="23" t="s">
        <v>328</v>
      </c>
      <c r="C19" s="24" t="s">
        <v>329</v>
      </c>
      <c r="D19" s="25">
        <v>30</v>
      </c>
      <c r="E19" s="29" t="s">
        <v>330</v>
      </c>
      <c r="F19" s="30" t="s">
        <v>331</v>
      </c>
      <c r="G19" s="31" t="s">
        <v>276</v>
      </c>
      <c r="H19" s="32" t="s">
        <v>332</v>
      </c>
      <c r="I19" s="30" t="s">
        <v>332</v>
      </c>
      <c r="J19" s="31" t="s">
        <v>332</v>
      </c>
      <c r="K19" s="31" t="s">
        <v>332</v>
      </c>
      <c r="L19" s="30" t="s">
        <v>332</v>
      </c>
      <c r="M19" s="24" t="s">
        <v>276</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13" ht="123" customHeight="1">
      <c r="A20" s="23" t="s">
        <v>327</v>
      </c>
      <c r="B20" s="23" t="s">
        <v>328</v>
      </c>
      <c r="C20" s="24" t="s">
        <v>329</v>
      </c>
      <c r="D20" s="25">
        <v>40</v>
      </c>
      <c r="E20" s="29" t="s">
        <v>330</v>
      </c>
      <c r="F20" s="30" t="s">
        <v>331</v>
      </c>
      <c r="G20" s="31" t="s">
        <v>276</v>
      </c>
      <c r="H20" s="32" t="s">
        <v>333</v>
      </c>
      <c r="I20" s="30" t="s">
        <v>333</v>
      </c>
      <c r="J20" s="31" t="s">
        <v>333</v>
      </c>
      <c r="K20" s="31" t="s">
        <v>333</v>
      </c>
      <c r="L20" s="30" t="s">
        <v>333</v>
      </c>
      <c r="M20" s="24" t="s">
        <v>276</v>
      </c>
    </row>
    <row r="21" spans="1:13" ht="123" customHeight="1">
      <c r="A21" s="23" t="s">
        <v>327</v>
      </c>
      <c r="B21" s="23" t="s">
        <v>328</v>
      </c>
      <c r="C21" s="24" t="s">
        <v>329</v>
      </c>
      <c r="D21" s="25">
        <v>90</v>
      </c>
      <c r="E21" s="29" t="s">
        <v>330</v>
      </c>
      <c r="F21" s="30" t="s">
        <v>331</v>
      </c>
      <c r="G21" s="31" t="s">
        <v>276</v>
      </c>
      <c r="H21" s="32" t="s">
        <v>334</v>
      </c>
      <c r="I21" s="30" t="s">
        <v>335</v>
      </c>
      <c r="J21" s="31" t="s">
        <v>335</v>
      </c>
      <c r="K21" s="31" t="s">
        <v>335</v>
      </c>
      <c r="L21" s="30" t="s">
        <v>335</v>
      </c>
      <c r="M21" s="24" t="s">
        <v>276</v>
      </c>
    </row>
    <row r="22" spans="1:13" ht="123" customHeight="1">
      <c r="A22" s="23" t="s">
        <v>327</v>
      </c>
      <c r="B22" s="23" t="s">
        <v>328</v>
      </c>
      <c r="C22" s="24" t="s">
        <v>265</v>
      </c>
      <c r="D22" s="25">
        <v>45</v>
      </c>
      <c r="E22" s="29" t="s">
        <v>330</v>
      </c>
      <c r="F22" s="30" t="s">
        <v>336</v>
      </c>
      <c r="G22" s="31" t="s">
        <v>276</v>
      </c>
      <c r="H22" s="32" t="s">
        <v>337</v>
      </c>
      <c r="I22" s="30" t="s">
        <v>338</v>
      </c>
      <c r="J22" s="31" t="s">
        <v>339</v>
      </c>
      <c r="K22" s="31" t="s">
        <v>339</v>
      </c>
      <c r="L22" s="30" t="s">
        <v>339</v>
      </c>
      <c r="M22" s="24" t="s">
        <v>276</v>
      </c>
    </row>
    <row r="23" spans="1:13" ht="123" customHeight="1">
      <c r="A23" s="23" t="s">
        <v>327</v>
      </c>
      <c r="B23" s="23" t="s">
        <v>328</v>
      </c>
      <c r="C23" s="24" t="s">
        <v>329</v>
      </c>
      <c r="D23" s="25">
        <v>20</v>
      </c>
      <c r="E23" s="29" t="s">
        <v>330</v>
      </c>
      <c r="F23" s="30" t="s">
        <v>331</v>
      </c>
      <c r="G23" s="31" t="s">
        <v>276</v>
      </c>
      <c r="H23" s="32" t="s">
        <v>337</v>
      </c>
      <c r="I23" s="30" t="s">
        <v>338</v>
      </c>
      <c r="J23" s="31" t="s">
        <v>339</v>
      </c>
      <c r="K23" s="31" t="s">
        <v>339</v>
      </c>
      <c r="L23" s="30" t="s">
        <v>339</v>
      </c>
      <c r="M23" s="24" t="s">
        <v>276</v>
      </c>
    </row>
  </sheetData>
  <sheetProtection formatCells="0" formatColumns="0" formatRows="0"/>
  <printOptions/>
  <pageMargins left="0.6298611111111111" right="0.11805555555555555" top="0.5902777777777778" bottom="0.6298611111111111" header="0.5" footer="0.5"/>
  <pageSetup fitToHeight="0" fitToWidth="1" horizontalDpi="300" verticalDpi="300" orientation="landscape" paperSize="9" scale="58" r:id="rId1"/>
</worksheet>
</file>

<file path=xl/worksheets/sheet2.xml><?xml version="1.0" encoding="utf-8"?>
<worksheet xmlns="http://schemas.openxmlformats.org/spreadsheetml/2006/main" xmlns:r="http://schemas.openxmlformats.org/officeDocument/2006/relationships">
  <dimension ref="A1:IS18"/>
  <sheetViews>
    <sheetView showGridLines="0" showZeros="0" workbookViewId="0" topLeftCell="A1">
      <selection activeCell="C1" sqref="A1:D16384"/>
    </sheetView>
  </sheetViews>
  <sheetFormatPr defaultColWidth="9.16015625" defaultRowHeight="11.25"/>
  <cols>
    <col min="1" max="1" width="13.5" style="85" customWidth="1"/>
    <col min="2" max="2" width="22.16015625" style="85" customWidth="1"/>
    <col min="3" max="3" width="24.33203125" style="85" customWidth="1"/>
    <col min="4" max="4" width="24.5" style="85" customWidth="1"/>
    <col min="5" max="8" width="17.83203125" style="85" customWidth="1"/>
    <col min="9" max="16384" width="8" style="85" customWidth="1"/>
  </cols>
  <sheetData>
    <row r="1" spans="1:8" ht="19.5" customHeight="1">
      <c r="A1" s="191" t="s">
        <v>47</v>
      </c>
      <c r="B1" s="192"/>
      <c r="C1" s="192"/>
      <c r="D1" s="192"/>
      <c r="E1" s="184"/>
      <c r="F1" s="185"/>
      <c r="G1" s="217"/>
      <c r="H1" s="217"/>
    </row>
    <row r="2" spans="1:8" ht="34.5" customHeight="1">
      <c r="A2" s="86" t="s">
        <v>48</v>
      </c>
      <c r="B2" s="193"/>
      <c r="C2" s="193"/>
      <c r="D2" s="193"/>
      <c r="E2" s="193"/>
      <c r="F2" s="193"/>
      <c r="G2" s="193"/>
      <c r="H2" s="193"/>
    </row>
    <row r="3" spans="1:8" ht="16.5" customHeight="1">
      <c r="A3" s="218"/>
      <c r="B3" s="218"/>
      <c r="C3" s="218"/>
      <c r="D3" s="218"/>
      <c r="E3" s="184"/>
      <c r="F3" s="187"/>
      <c r="G3" s="219" t="s">
        <v>2</v>
      </c>
      <c r="H3" s="220"/>
    </row>
    <row r="4" spans="1:8" ht="29.25" customHeight="1">
      <c r="A4" s="221" t="s">
        <v>49</v>
      </c>
      <c r="B4" s="221"/>
      <c r="C4" s="221" t="s">
        <v>50</v>
      </c>
      <c r="D4" s="223" t="s">
        <v>51</v>
      </c>
      <c r="E4" s="223" t="s">
        <v>52</v>
      </c>
      <c r="F4" s="223" t="s">
        <v>53</v>
      </c>
      <c r="G4" s="221" t="s">
        <v>54</v>
      </c>
      <c r="H4" s="221" t="s">
        <v>55</v>
      </c>
    </row>
    <row r="5" spans="1:8" ht="33.75" customHeight="1">
      <c r="A5" s="42" t="s">
        <v>56</v>
      </c>
      <c r="B5" s="42" t="s">
        <v>57</v>
      </c>
      <c r="C5" s="222"/>
      <c r="D5" s="224"/>
      <c r="E5" s="224"/>
      <c r="F5" s="224"/>
      <c r="G5" s="222"/>
      <c r="H5" s="222"/>
    </row>
    <row r="6" spans="1:8" s="84" customFormat="1" ht="27" customHeight="1">
      <c r="A6" s="43"/>
      <c r="B6" s="43" t="s">
        <v>58</v>
      </c>
      <c r="C6" s="188">
        <f>SUM(C7:C11)</f>
        <v>3272.09</v>
      </c>
      <c r="D6" s="188">
        <f>SUM(D7:D11)</f>
        <v>3224.0899999999997</v>
      </c>
      <c r="E6" s="188">
        <v>0</v>
      </c>
      <c r="F6" s="44">
        <v>48</v>
      </c>
      <c r="G6" s="188">
        <v>0</v>
      </c>
      <c r="H6" s="44">
        <v>0</v>
      </c>
    </row>
    <row r="7" spans="1:253" ht="27" customHeight="1">
      <c r="A7" s="43" t="s">
        <v>59</v>
      </c>
      <c r="B7" s="43" t="s">
        <v>60</v>
      </c>
      <c r="C7" s="188">
        <f>D7+F7</f>
        <v>2021.79</v>
      </c>
      <c r="D7" s="188">
        <f>93.32+1880.47</f>
        <v>1973.79</v>
      </c>
      <c r="E7" s="188">
        <v>0</v>
      </c>
      <c r="F7" s="44">
        <v>48</v>
      </c>
      <c r="G7" s="188">
        <v>0</v>
      </c>
      <c r="H7" s="44">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7" customHeight="1">
      <c r="A8" s="43" t="s">
        <v>61</v>
      </c>
      <c r="B8" s="43" t="s">
        <v>62</v>
      </c>
      <c r="C8" s="188">
        <v>54.01</v>
      </c>
      <c r="D8" s="188">
        <v>54.01</v>
      </c>
      <c r="E8" s="188">
        <v>0</v>
      </c>
      <c r="F8" s="44">
        <v>0</v>
      </c>
      <c r="G8" s="188">
        <v>0</v>
      </c>
      <c r="H8" s="44">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7" customHeight="1">
      <c r="A9" s="43" t="s">
        <v>63</v>
      </c>
      <c r="B9" s="43" t="s">
        <v>64</v>
      </c>
      <c r="C9" s="188">
        <v>252.38</v>
      </c>
      <c r="D9" s="188">
        <v>252.38</v>
      </c>
      <c r="E9" s="188">
        <v>0</v>
      </c>
      <c r="F9" s="44">
        <v>0</v>
      </c>
      <c r="G9" s="188">
        <v>0</v>
      </c>
      <c r="H9" s="44">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7" customHeight="1">
      <c r="A10" s="43" t="s">
        <v>65</v>
      </c>
      <c r="B10" s="43" t="s">
        <v>66</v>
      </c>
      <c r="C10" s="188">
        <v>83.25</v>
      </c>
      <c r="D10" s="188">
        <v>83.25</v>
      </c>
      <c r="E10" s="188">
        <v>0</v>
      </c>
      <c r="F10" s="44">
        <v>0</v>
      </c>
      <c r="G10" s="188">
        <v>0</v>
      </c>
      <c r="H10" s="44">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7" customHeight="1">
      <c r="A11" s="43" t="s">
        <v>67</v>
      </c>
      <c r="B11" s="43" t="s">
        <v>68</v>
      </c>
      <c r="C11" s="188">
        <f>1.77+858.89</f>
        <v>860.66</v>
      </c>
      <c r="D11" s="188">
        <f>1.77+858.89</f>
        <v>860.66</v>
      </c>
      <c r="E11" s="188">
        <v>0</v>
      </c>
      <c r="F11" s="44">
        <v>0</v>
      </c>
      <c r="G11" s="188">
        <v>0</v>
      </c>
      <c r="H11" s="44">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30"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30"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rintOptions/>
  <pageMargins left="0.71" right="0.71" top="0.75" bottom="0.75" header="0.31" footer="0.31"/>
  <pageSetup horizontalDpi="600" verticalDpi="6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C7" sqref="C7"/>
    </sheetView>
  </sheetViews>
  <sheetFormatPr defaultColWidth="9.16015625" defaultRowHeight="11.25"/>
  <cols>
    <col min="1" max="1" width="8.5" style="2" customWidth="1"/>
    <col min="2" max="2" width="6.66015625" style="2" customWidth="1"/>
    <col min="3" max="3" width="11.66015625" style="2" customWidth="1"/>
    <col min="4" max="4" width="41.16015625" style="2" customWidth="1"/>
    <col min="5" max="5" width="28.16015625" style="2" customWidth="1"/>
    <col min="6" max="10" width="9" style="2" customWidth="1"/>
    <col min="11" max="11" width="22.66015625" style="2" customWidth="1"/>
    <col min="12" max="12" width="20.83203125" style="2" customWidth="1"/>
    <col min="13" max="13" width="24.83203125" style="2" customWidth="1"/>
    <col min="14" max="255" width="9.16015625" style="2" customWidth="1"/>
    <col min="256" max="16384" width="9.16015625" style="2" customWidth="1"/>
  </cols>
  <sheetData>
    <row r="1" spans="1:255" ht="24" customHeight="1">
      <c r="A1" s="3" t="s">
        <v>340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35.25" customHeight="1">
      <c r="A2" s="4" t="s">
        <v>341</v>
      </c>
      <c r="B2" s="4"/>
      <c r="C2" s="4"/>
      <c r="D2" s="4"/>
      <c r="E2" s="4"/>
      <c r="F2" s="4"/>
      <c r="G2" s="4"/>
      <c r="H2" s="4"/>
      <c r="I2" s="4"/>
      <c r="J2" s="4"/>
      <c r="K2" s="4"/>
      <c r="L2" s="4"/>
      <c r="M2" s="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3:255" ht="22.5" customHeight="1">
      <c r="M3" s="15" t="s">
        <v>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7" customHeight="1">
      <c r="A4" s="270" t="s">
        <v>56</v>
      </c>
      <c r="B4" s="270" t="s">
        <v>57</v>
      </c>
      <c r="C4" s="270" t="s">
        <v>342</v>
      </c>
      <c r="D4" s="270" t="s">
        <v>343</v>
      </c>
      <c r="E4" s="272" t="s">
        <v>344</v>
      </c>
      <c r="F4" s="5" t="s">
        <v>345</v>
      </c>
      <c r="G4" s="6"/>
      <c r="H4" s="6"/>
      <c r="I4" s="6"/>
      <c r="J4" s="6"/>
      <c r="K4" s="6" t="s">
        <v>346</v>
      </c>
      <c r="L4" s="6"/>
      <c r="M4" s="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42" customHeight="1">
      <c r="A5" s="271"/>
      <c r="B5" s="271"/>
      <c r="C5" s="271"/>
      <c r="D5" s="271"/>
      <c r="E5" s="273"/>
      <c r="F5" s="7" t="s">
        <v>347</v>
      </c>
      <c r="G5" s="8" t="s">
        <v>348</v>
      </c>
      <c r="H5" s="8" t="s">
        <v>349</v>
      </c>
      <c r="I5" s="8" t="s">
        <v>350</v>
      </c>
      <c r="J5" s="8" t="s">
        <v>351</v>
      </c>
      <c r="K5" s="8" t="s">
        <v>352</v>
      </c>
      <c r="L5" s="16" t="s">
        <v>353</v>
      </c>
      <c r="M5" s="16" t="s">
        <v>354</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 customFormat="1" ht="27.75" customHeight="1">
      <c r="A6" s="9"/>
      <c r="B6" s="10" t="s">
        <v>58</v>
      </c>
      <c r="C6" s="11">
        <f>C7</f>
        <v>3272.09</v>
      </c>
      <c r="D6" s="12"/>
      <c r="E6" s="13"/>
      <c r="F6" s="13"/>
      <c r="G6" s="14"/>
      <c r="H6" s="12"/>
      <c r="I6" s="13"/>
      <c r="J6" s="13"/>
      <c r="K6" s="13"/>
      <c r="L6" s="12"/>
      <c r="M6" s="12"/>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row>
    <row r="7" spans="1:255" ht="27.75" customHeight="1">
      <c r="A7" s="9" t="s">
        <v>261</v>
      </c>
      <c r="B7" s="10" t="s">
        <v>241</v>
      </c>
      <c r="C7" s="11">
        <f>SUM(C8:C12)</f>
        <v>3272.09</v>
      </c>
      <c r="D7" s="12"/>
      <c r="E7" s="13"/>
      <c r="F7" s="13"/>
      <c r="G7" s="14"/>
      <c r="H7" s="12"/>
      <c r="I7" s="13"/>
      <c r="J7" s="13"/>
      <c r="K7" s="13"/>
      <c r="L7" s="12"/>
      <c r="M7" s="12"/>
      <c r="N7" s="1"/>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66.75" customHeight="1">
      <c r="A8" s="9" t="s">
        <v>296</v>
      </c>
      <c r="B8" s="10" t="s">
        <v>243</v>
      </c>
      <c r="C8" s="11">
        <v>54.01</v>
      </c>
      <c r="D8" s="12" t="s">
        <v>355</v>
      </c>
      <c r="E8" s="13" t="s">
        <v>356</v>
      </c>
      <c r="F8" s="13" t="s">
        <v>357</v>
      </c>
      <c r="G8" s="14" t="s">
        <v>357</v>
      </c>
      <c r="H8" s="12" t="s">
        <v>357</v>
      </c>
      <c r="I8" s="13" t="s">
        <v>357</v>
      </c>
      <c r="J8" s="13" t="s">
        <v>358</v>
      </c>
      <c r="K8" s="13" t="s">
        <v>359</v>
      </c>
      <c r="L8" s="12" t="s">
        <v>360</v>
      </c>
      <c r="M8" s="12" t="s">
        <v>361</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94.5" customHeight="1">
      <c r="A9" s="9" t="s">
        <v>306</v>
      </c>
      <c r="B9" s="10" t="s">
        <v>244</v>
      </c>
      <c r="C9" s="11">
        <v>252.38</v>
      </c>
      <c r="D9" s="12" t="s">
        <v>309</v>
      </c>
      <c r="E9" s="10" t="s">
        <v>362</v>
      </c>
      <c r="F9" s="13" t="s">
        <v>357</v>
      </c>
      <c r="G9" s="14" t="s">
        <v>357</v>
      </c>
      <c r="H9" s="12" t="s">
        <v>357</v>
      </c>
      <c r="I9" s="13" t="s">
        <v>357</v>
      </c>
      <c r="J9" s="13" t="s">
        <v>357</v>
      </c>
      <c r="K9" s="13" t="s">
        <v>362</v>
      </c>
      <c r="L9" s="12" t="s">
        <v>362</v>
      </c>
      <c r="M9" s="12" t="s">
        <v>362</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13.75" customHeight="1">
      <c r="A10" s="9" t="s">
        <v>326</v>
      </c>
      <c r="B10" s="10" t="s">
        <v>246</v>
      </c>
      <c r="C10" s="11">
        <f>1.77+858.89</f>
        <v>860.66</v>
      </c>
      <c r="D10" s="9" t="s">
        <v>330</v>
      </c>
      <c r="E10" s="13" t="s">
        <v>363</v>
      </c>
      <c r="F10" s="13" t="s">
        <v>357</v>
      </c>
      <c r="G10" s="14" t="s">
        <v>357</v>
      </c>
      <c r="H10" s="12" t="s">
        <v>357</v>
      </c>
      <c r="I10" s="13" t="s">
        <v>357</v>
      </c>
      <c r="J10" s="13" t="s">
        <v>364</v>
      </c>
      <c r="K10" s="13" t="s">
        <v>365</v>
      </c>
      <c r="L10" s="12" t="s">
        <v>365</v>
      </c>
      <c r="M10" s="12" t="s">
        <v>365</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79" customHeight="1">
      <c r="A11" s="9" t="s">
        <v>262</v>
      </c>
      <c r="B11" s="10" t="s">
        <v>242</v>
      </c>
      <c r="C11" s="11">
        <f>93.32+1928.47</f>
        <v>2021.79</v>
      </c>
      <c r="D11" s="12" t="s">
        <v>366</v>
      </c>
      <c r="E11" s="13" t="s">
        <v>367</v>
      </c>
      <c r="F11" s="13" t="s">
        <v>357</v>
      </c>
      <c r="G11" s="14" t="s">
        <v>357</v>
      </c>
      <c r="H11" s="12" t="s">
        <v>357</v>
      </c>
      <c r="I11" s="13" t="s">
        <v>357</v>
      </c>
      <c r="J11" s="13" t="s">
        <v>368</v>
      </c>
      <c r="K11" s="13" t="s">
        <v>369</v>
      </c>
      <c r="L11" s="12" t="s">
        <v>370</v>
      </c>
      <c r="M11" s="12" t="s">
        <v>371</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20.75" customHeight="1">
      <c r="A12" s="9" t="s">
        <v>317</v>
      </c>
      <c r="B12" s="10" t="s">
        <v>245</v>
      </c>
      <c r="C12" s="11">
        <v>83.25</v>
      </c>
      <c r="D12" s="9" t="s">
        <v>320</v>
      </c>
      <c r="E12" s="13" t="s">
        <v>324</v>
      </c>
      <c r="F12" s="13" t="s">
        <v>357</v>
      </c>
      <c r="G12" s="14" t="s">
        <v>357</v>
      </c>
      <c r="H12" s="12" t="s">
        <v>357</v>
      </c>
      <c r="I12" s="13" t="s">
        <v>357</v>
      </c>
      <c r="J12" s="13" t="s">
        <v>372</v>
      </c>
      <c r="K12" s="13" t="s">
        <v>373</v>
      </c>
      <c r="L12" s="12" t="s">
        <v>374</v>
      </c>
      <c r="M12" s="12" t="s">
        <v>375</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2:255" ht="9.75" customHeight="1">
      <c r="B13" s="1"/>
      <c r="C13" s="1"/>
      <c r="M13" s="1"/>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3:255" ht="9.75" customHeight="1">
      <c r="C14" s="1"/>
      <c r="M14" s="1"/>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3:255" ht="9.75" customHeight="1">
      <c r="C15" s="1"/>
      <c r="D15" s="1"/>
      <c r="M15" s="1"/>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3:255" ht="9.75" customHeight="1">
      <c r="C16" s="1"/>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9.75" customHeight="1">
      <c r="A17"/>
      <c r="B17"/>
      <c r="C17"/>
      <c r="D17" s="1"/>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75" customHeight="1">
      <c r="A18"/>
      <c r="B18"/>
      <c r="C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9.75" customHeight="1">
      <c r="A19"/>
      <c r="B19"/>
      <c r="C19"/>
      <c r="D19" s="1"/>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5">
    <mergeCell ref="E4:E5"/>
    <mergeCell ref="A4:A5"/>
    <mergeCell ref="B4:B5"/>
    <mergeCell ref="C4:C5"/>
    <mergeCell ref="D4:D5"/>
  </mergeCells>
  <printOptions/>
  <pageMargins left="0.75" right="0.2361111111111111" top="1" bottom="1" header="0.5" footer="0.5"/>
  <pageSetup fitToHeight="0" fitToWidth="1" horizontalDpi="200" verticalDpi="200" orientation="landscape" paperSize="9" scale="80"/>
</worksheet>
</file>

<file path=xl/worksheets/sheet3.xml><?xml version="1.0" encoding="utf-8"?>
<worksheet xmlns="http://schemas.openxmlformats.org/spreadsheetml/2006/main" xmlns:r="http://schemas.openxmlformats.org/officeDocument/2006/relationships">
  <dimension ref="A1:IS41"/>
  <sheetViews>
    <sheetView showGridLines="0" showZeros="0" workbookViewId="0" topLeftCell="A1">
      <selection activeCell="A7" sqref="A7:IV41"/>
    </sheetView>
  </sheetViews>
  <sheetFormatPr defaultColWidth="9.16015625" defaultRowHeight="11.25"/>
  <cols>
    <col min="1" max="1" width="9.16015625" style="85" customWidth="1"/>
    <col min="2" max="2" width="6.66015625" style="85" customWidth="1"/>
    <col min="3" max="3" width="4.5" style="85" customWidth="1"/>
    <col min="4" max="4" width="53.5" style="85" customWidth="1"/>
    <col min="5" max="5" width="13.16015625" style="85" customWidth="1"/>
    <col min="6" max="6" width="18.33203125" style="85" customWidth="1"/>
    <col min="7" max="7" width="14.33203125" style="85" customWidth="1"/>
    <col min="8" max="8" width="18.5" style="85" customWidth="1"/>
    <col min="9" max="9" width="13.5" style="85" customWidth="1"/>
    <col min="10" max="10" width="13.66015625" style="85" customWidth="1"/>
    <col min="11" max="16384" width="8" style="85" customWidth="1"/>
  </cols>
  <sheetData>
    <row r="1" spans="1:10" ht="19.5" customHeight="1">
      <c r="A1" s="3" t="s">
        <v>69</v>
      </c>
      <c r="B1" s="183"/>
      <c r="C1" s="183"/>
      <c r="D1" s="183"/>
      <c r="E1" s="183"/>
      <c r="F1" s="183"/>
      <c r="G1" s="184"/>
      <c r="H1" s="185"/>
      <c r="I1" s="217"/>
      <c r="J1" s="217"/>
    </row>
    <row r="2" spans="1:10" ht="27.75" customHeight="1">
      <c r="A2" s="86" t="s">
        <v>70</v>
      </c>
      <c r="B2" s="186"/>
      <c r="C2" s="186"/>
      <c r="D2" s="186"/>
      <c r="E2" s="186"/>
      <c r="F2" s="186"/>
      <c r="G2" s="186"/>
      <c r="H2" s="186"/>
      <c r="I2" s="186"/>
      <c r="J2" s="186"/>
    </row>
    <row r="3" spans="1:10" ht="18" customHeight="1">
      <c r="A3" s="88"/>
      <c r="B3" s="88"/>
      <c r="C3" s="88"/>
      <c r="D3" s="88"/>
      <c r="E3" s="88"/>
      <c r="F3" s="88"/>
      <c r="G3" s="184"/>
      <c r="H3" s="187"/>
      <c r="J3" s="190" t="s">
        <v>2</v>
      </c>
    </row>
    <row r="4" spans="1:10" ht="12" customHeight="1">
      <c r="A4" s="228" t="s">
        <v>71</v>
      </c>
      <c r="B4" s="229"/>
      <c r="C4" s="230"/>
      <c r="D4" s="225" t="s">
        <v>72</v>
      </c>
      <c r="E4" s="221" t="s">
        <v>50</v>
      </c>
      <c r="F4" s="223" t="s">
        <v>51</v>
      </c>
      <c r="G4" s="223" t="s">
        <v>52</v>
      </c>
      <c r="H4" s="223" t="s">
        <v>53</v>
      </c>
      <c r="I4" s="221" t="s">
        <v>54</v>
      </c>
      <c r="J4" s="221" t="s">
        <v>55</v>
      </c>
    </row>
    <row r="5" spans="1:10" ht="15.75" customHeight="1">
      <c r="A5" s="231"/>
      <c r="B5" s="232"/>
      <c r="C5" s="233"/>
      <c r="D5" s="226"/>
      <c r="E5" s="221"/>
      <c r="F5" s="223"/>
      <c r="G5" s="223"/>
      <c r="H5" s="223"/>
      <c r="I5" s="221"/>
      <c r="J5" s="221"/>
    </row>
    <row r="6" spans="1:10" ht="21" customHeight="1">
      <c r="A6" s="42" t="s">
        <v>73</v>
      </c>
      <c r="B6" s="42" t="s">
        <v>74</v>
      </c>
      <c r="C6" s="42" t="s">
        <v>75</v>
      </c>
      <c r="D6" s="227"/>
      <c r="E6" s="222"/>
      <c r="F6" s="224"/>
      <c r="G6" s="224"/>
      <c r="H6" s="224"/>
      <c r="I6" s="222"/>
      <c r="J6" s="222"/>
    </row>
    <row r="7" spans="1:10" s="84" customFormat="1" ht="24" customHeight="1">
      <c r="A7" s="43"/>
      <c r="B7" s="43"/>
      <c r="C7" s="43"/>
      <c r="D7" s="43" t="s">
        <v>58</v>
      </c>
      <c r="E7" s="188">
        <f>E8+E20+E28+E35</f>
        <v>3272.09</v>
      </c>
      <c r="F7" s="188">
        <f>F8+F20+F28+F35</f>
        <v>3224.09</v>
      </c>
      <c r="G7" s="188">
        <v>0</v>
      </c>
      <c r="H7" s="44">
        <v>48</v>
      </c>
      <c r="I7" s="188">
        <v>0</v>
      </c>
      <c r="J7" s="44">
        <v>0</v>
      </c>
    </row>
    <row r="8" spans="1:253" ht="24" customHeight="1">
      <c r="A8" s="43" t="s">
        <v>76</v>
      </c>
      <c r="B8" s="43"/>
      <c r="C8" s="43"/>
      <c r="D8" s="43" t="s">
        <v>77</v>
      </c>
      <c r="E8" s="188">
        <v>2815</v>
      </c>
      <c r="F8" s="188">
        <v>2767</v>
      </c>
      <c r="G8" s="188">
        <v>0</v>
      </c>
      <c r="H8" s="44">
        <v>48</v>
      </c>
      <c r="I8" s="188">
        <v>0</v>
      </c>
      <c r="J8" s="44">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4" customHeight="1">
      <c r="A9" s="43" t="s">
        <v>78</v>
      </c>
      <c r="B9" s="43" t="s">
        <v>79</v>
      </c>
      <c r="C9" s="43"/>
      <c r="D9" s="43" t="s">
        <v>80</v>
      </c>
      <c r="E9" s="188">
        <v>2815</v>
      </c>
      <c r="F9" s="188">
        <v>2767</v>
      </c>
      <c r="G9" s="188">
        <v>0</v>
      </c>
      <c r="H9" s="44">
        <v>48</v>
      </c>
      <c r="I9" s="188">
        <v>0</v>
      </c>
      <c r="J9" s="44">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4" customHeight="1">
      <c r="A10" s="43" t="s">
        <v>81</v>
      </c>
      <c r="B10" s="43" t="s">
        <v>82</v>
      </c>
      <c r="C10" s="43" t="s">
        <v>83</v>
      </c>
      <c r="D10" s="43" t="s">
        <v>84</v>
      </c>
      <c r="E10" s="188">
        <v>17.96</v>
      </c>
      <c r="F10" s="188">
        <v>17.96</v>
      </c>
      <c r="G10" s="188">
        <v>0</v>
      </c>
      <c r="H10" s="44">
        <v>0</v>
      </c>
      <c r="I10" s="188">
        <v>0</v>
      </c>
      <c r="J10" s="44">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4" customHeight="1">
      <c r="A11" s="43" t="s">
        <v>81</v>
      </c>
      <c r="B11" s="43" t="s">
        <v>82</v>
      </c>
      <c r="C11" s="43" t="s">
        <v>83</v>
      </c>
      <c r="D11" s="43" t="s">
        <v>84</v>
      </c>
      <c r="E11" s="188">
        <v>562.49</v>
      </c>
      <c r="F11" s="188">
        <v>562.49</v>
      </c>
      <c r="G11" s="188">
        <v>0</v>
      </c>
      <c r="H11" s="44">
        <v>0</v>
      </c>
      <c r="I11" s="188">
        <v>0</v>
      </c>
      <c r="J11" s="44">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4" customHeight="1">
      <c r="A12" s="43" t="s">
        <v>81</v>
      </c>
      <c r="B12" s="43" t="s">
        <v>82</v>
      </c>
      <c r="C12" s="43" t="s">
        <v>83</v>
      </c>
      <c r="D12" s="43" t="s">
        <v>84</v>
      </c>
      <c r="E12" s="188">
        <v>126.57</v>
      </c>
      <c r="F12" s="188">
        <v>126.57</v>
      </c>
      <c r="G12" s="188">
        <v>0</v>
      </c>
      <c r="H12" s="44">
        <v>0</v>
      </c>
      <c r="I12" s="188">
        <v>0</v>
      </c>
      <c r="J12" s="44">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4" customHeight="1">
      <c r="A13" s="43" t="s">
        <v>81</v>
      </c>
      <c r="B13" s="43" t="s">
        <v>82</v>
      </c>
      <c r="C13" s="43" t="s">
        <v>83</v>
      </c>
      <c r="D13" s="43" t="s">
        <v>84</v>
      </c>
      <c r="E13" s="188">
        <v>1252.53</v>
      </c>
      <c r="F13" s="188">
        <v>1204.53</v>
      </c>
      <c r="G13" s="188">
        <v>0</v>
      </c>
      <c r="H13" s="44">
        <v>48</v>
      </c>
      <c r="I13" s="188">
        <v>0</v>
      </c>
      <c r="J13" s="44">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4" customHeight="1">
      <c r="A14" s="43" t="s">
        <v>81</v>
      </c>
      <c r="B14" s="43" t="s">
        <v>82</v>
      </c>
      <c r="C14" s="43" t="s">
        <v>83</v>
      </c>
      <c r="D14" s="43" t="s">
        <v>84</v>
      </c>
      <c r="E14" s="188">
        <v>45.38</v>
      </c>
      <c r="F14" s="188">
        <v>45.38</v>
      </c>
      <c r="G14" s="188">
        <v>0</v>
      </c>
      <c r="H14" s="44">
        <v>0</v>
      </c>
      <c r="I14" s="188">
        <v>0</v>
      </c>
      <c r="J14" s="44">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4" customHeight="1">
      <c r="A15" s="43" t="s">
        <v>81</v>
      </c>
      <c r="B15" s="43" t="s">
        <v>82</v>
      </c>
      <c r="C15" s="43" t="s">
        <v>85</v>
      </c>
      <c r="D15" s="43" t="s">
        <v>86</v>
      </c>
      <c r="E15" s="188">
        <v>435</v>
      </c>
      <c r="F15" s="188">
        <v>435</v>
      </c>
      <c r="G15" s="188">
        <v>0</v>
      </c>
      <c r="H15" s="44">
        <v>0</v>
      </c>
      <c r="I15" s="188">
        <v>0</v>
      </c>
      <c r="J15" s="44">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4" customHeight="1">
      <c r="A16" s="43" t="s">
        <v>81</v>
      </c>
      <c r="B16" s="43" t="s">
        <v>82</v>
      </c>
      <c r="C16" s="43" t="s">
        <v>85</v>
      </c>
      <c r="D16" s="43" t="s">
        <v>86</v>
      </c>
      <c r="E16" s="188">
        <v>27</v>
      </c>
      <c r="F16" s="188">
        <v>27</v>
      </c>
      <c r="G16" s="188">
        <v>0</v>
      </c>
      <c r="H16" s="44">
        <v>0</v>
      </c>
      <c r="I16" s="188">
        <v>0</v>
      </c>
      <c r="J16" s="44">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4" customHeight="1">
      <c r="A17" s="43" t="s">
        <v>81</v>
      </c>
      <c r="B17" s="43" t="s">
        <v>82</v>
      </c>
      <c r="C17" s="43" t="s">
        <v>85</v>
      </c>
      <c r="D17" s="43" t="s">
        <v>86</v>
      </c>
      <c r="E17" s="188">
        <v>91.57</v>
      </c>
      <c r="F17" s="188">
        <v>91.57</v>
      </c>
      <c r="G17" s="188">
        <v>0</v>
      </c>
      <c r="H17" s="44">
        <v>0</v>
      </c>
      <c r="I17" s="188">
        <v>0</v>
      </c>
      <c r="J17" s="44">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4" customHeight="1">
      <c r="A18" s="43" t="s">
        <v>81</v>
      </c>
      <c r="B18" s="43" t="s">
        <v>82</v>
      </c>
      <c r="C18" s="43" t="s">
        <v>85</v>
      </c>
      <c r="D18" s="43" t="s">
        <v>86</v>
      </c>
      <c r="E18" s="188">
        <v>225</v>
      </c>
      <c r="F18" s="188">
        <v>225</v>
      </c>
      <c r="G18" s="188">
        <v>0</v>
      </c>
      <c r="H18" s="44">
        <v>0</v>
      </c>
      <c r="I18" s="188">
        <v>0</v>
      </c>
      <c r="J18" s="44">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4" customHeight="1">
      <c r="A19" s="43" t="s">
        <v>81</v>
      </c>
      <c r="B19" s="43" t="s">
        <v>82</v>
      </c>
      <c r="C19" s="43" t="s">
        <v>85</v>
      </c>
      <c r="D19" s="43" t="s">
        <v>86</v>
      </c>
      <c r="E19" s="188">
        <v>31.5</v>
      </c>
      <c r="F19" s="188">
        <v>31.5</v>
      </c>
      <c r="G19" s="188">
        <v>0</v>
      </c>
      <c r="H19" s="44">
        <v>0</v>
      </c>
      <c r="I19" s="188">
        <v>0</v>
      </c>
      <c r="J19" s="44">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4" customHeight="1">
      <c r="A20" s="43" t="s">
        <v>87</v>
      </c>
      <c r="B20" s="43"/>
      <c r="C20" s="43"/>
      <c r="D20" s="43" t="s">
        <v>88</v>
      </c>
      <c r="E20" s="188">
        <f>E21</f>
        <v>253.82</v>
      </c>
      <c r="F20" s="188">
        <f>F21</f>
        <v>253.82</v>
      </c>
      <c r="G20" s="188">
        <v>0</v>
      </c>
      <c r="H20" s="44">
        <v>0</v>
      </c>
      <c r="I20" s="188">
        <v>0</v>
      </c>
      <c r="J20" s="44">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4" customHeight="1">
      <c r="A21" s="43" t="s">
        <v>89</v>
      </c>
      <c r="B21" s="43" t="s">
        <v>90</v>
      </c>
      <c r="C21" s="43"/>
      <c r="D21" s="43" t="s">
        <v>91</v>
      </c>
      <c r="E21" s="188">
        <f>SUM(E22:E27)</f>
        <v>253.82</v>
      </c>
      <c r="F21" s="188">
        <f>SUM(F22:F27)</f>
        <v>253.82</v>
      </c>
      <c r="G21" s="188">
        <v>0</v>
      </c>
      <c r="H21" s="44">
        <v>0</v>
      </c>
      <c r="I21" s="188">
        <v>0</v>
      </c>
      <c r="J21" s="44">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4" customHeight="1">
      <c r="A22" s="43" t="s">
        <v>92</v>
      </c>
      <c r="B22" s="189" t="s">
        <v>90</v>
      </c>
      <c r="C22" s="43" t="s">
        <v>83</v>
      </c>
      <c r="D22" s="43" t="s">
        <v>93</v>
      </c>
      <c r="E22" s="188">
        <v>95.09</v>
      </c>
      <c r="F22" s="188">
        <v>95.09</v>
      </c>
      <c r="G22" s="188"/>
      <c r="H22" s="44"/>
      <c r="I22" s="188"/>
      <c r="J22" s="44"/>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4" customHeight="1">
      <c r="A23" s="43" t="s">
        <v>92</v>
      </c>
      <c r="B23" s="43" t="s">
        <v>94</v>
      </c>
      <c r="C23" s="43" t="s">
        <v>90</v>
      </c>
      <c r="D23" s="43" t="s">
        <v>95</v>
      </c>
      <c r="E23" s="188">
        <v>12.45</v>
      </c>
      <c r="F23" s="188">
        <v>12.45</v>
      </c>
      <c r="G23" s="188">
        <v>0</v>
      </c>
      <c r="H23" s="44">
        <v>0</v>
      </c>
      <c r="I23" s="188">
        <v>0</v>
      </c>
      <c r="J23" s="44">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4" customHeight="1">
      <c r="A24" s="43" t="s">
        <v>92</v>
      </c>
      <c r="B24" s="43" t="s">
        <v>94</v>
      </c>
      <c r="C24" s="43" t="s">
        <v>90</v>
      </c>
      <c r="D24" s="43" t="s">
        <v>95</v>
      </c>
      <c r="E24" s="188">
        <v>29.09</v>
      </c>
      <c r="F24" s="188">
        <v>29.09</v>
      </c>
      <c r="G24" s="188">
        <v>0</v>
      </c>
      <c r="H24" s="44">
        <v>0</v>
      </c>
      <c r="I24" s="188">
        <v>0</v>
      </c>
      <c r="J24" s="44">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4" customHeight="1">
      <c r="A25" s="43" t="s">
        <v>92</v>
      </c>
      <c r="B25" s="43" t="s">
        <v>94</v>
      </c>
      <c r="C25" s="43" t="s">
        <v>90</v>
      </c>
      <c r="D25" s="43" t="s">
        <v>95</v>
      </c>
      <c r="E25" s="188">
        <v>110.14</v>
      </c>
      <c r="F25" s="188">
        <v>110.14</v>
      </c>
      <c r="G25" s="188">
        <v>0</v>
      </c>
      <c r="H25" s="44">
        <v>0</v>
      </c>
      <c r="I25" s="188">
        <v>0</v>
      </c>
      <c r="J25" s="44">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4" customHeight="1">
      <c r="A26" s="43" t="s">
        <v>92</v>
      </c>
      <c r="B26" s="43" t="s">
        <v>94</v>
      </c>
      <c r="C26" s="43" t="s">
        <v>90</v>
      </c>
      <c r="D26" s="43" t="s">
        <v>95</v>
      </c>
      <c r="E26" s="188">
        <v>2.08</v>
      </c>
      <c r="F26" s="188">
        <v>2.08</v>
      </c>
      <c r="G26" s="188">
        <v>0</v>
      </c>
      <c r="H26" s="44">
        <v>0</v>
      </c>
      <c r="I26" s="188">
        <v>0</v>
      </c>
      <c r="J26" s="44">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4" customHeight="1">
      <c r="A27" s="43" t="s">
        <v>92</v>
      </c>
      <c r="B27" s="43" t="s">
        <v>94</v>
      </c>
      <c r="C27" s="43" t="s">
        <v>90</v>
      </c>
      <c r="D27" s="43" t="s">
        <v>95</v>
      </c>
      <c r="E27" s="188">
        <v>4.97</v>
      </c>
      <c r="F27" s="188">
        <v>4.97</v>
      </c>
      <c r="G27" s="188">
        <v>0</v>
      </c>
      <c r="H27" s="44">
        <v>0</v>
      </c>
      <c r="I27" s="188">
        <v>0</v>
      </c>
      <c r="J27" s="44">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4" customHeight="1">
      <c r="A28" s="43" t="s">
        <v>96</v>
      </c>
      <c r="B28" s="43"/>
      <c r="C28" s="43"/>
      <c r="D28" s="43" t="s">
        <v>97</v>
      </c>
      <c r="E28" s="188">
        <v>81.52</v>
      </c>
      <c r="F28" s="188">
        <v>81.52</v>
      </c>
      <c r="G28" s="188">
        <v>0</v>
      </c>
      <c r="H28" s="44">
        <v>0</v>
      </c>
      <c r="I28" s="188">
        <v>0</v>
      </c>
      <c r="J28" s="44">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4" customHeight="1">
      <c r="A29" s="43" t="s">
        <v>98</v>
      </c>
      <c r="B29" s="43" t="s">
        <v>99</v>
      </c>
      <c r="C29" s="43"/>
      <c r="D29" s="43" t="s">
        <v>100</v>
      </c>
      <c r="E29" s="188">
        <v>81.52</v>
      </c>
      <c r="F29" s="188">
        <v>81.52</v>
      </c>
      <c r="G29" s="188">
        <v>0</v>
      </c>
      <c r="H29" s="44">
        <v>0</v>
      </c>
      <c r="I29" s="188">
        <v>0</v>
      </c>
      <c r="J29" s="44">
        <v>0</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4" customHeight="1">
      <c r="A30" s="43" t="s">
        <v>101</v>
      </c>
      <c r="B30" s="43" t="s">
        <v>102</v>
      </c>
      <c r="C30" s="43" t="s">
        <v>83</v>
      </c>
      <c r="D30" s="43" t="s">
        <v>103</v>
      </c>
      <c r="E30" s="188">
        <v>6.45</v>
      </c>
      <c r="F30" s="188">
        <v>6.45</v>
      </c>
      <c r="G30" s="188">
        <v>0</v>
      </c>
      <c r="H30" s="44">
        <v>0</v>
      </c>
      <c r="I30" s="188">
        <v>0</v>
      </c>
      <c r="J30" s="44">
        <v>0</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4" customHeight="1">
      <c r="A31" s="43" t="s">
        <v>101</v>
      </c>
      <c r="B31" s="43" t="s">
        <v>102</v>
      </c>
      <c r="C31" s="43" t="s">
        <v>83</v>
      </c>
      <c r="D31" s="43" t="s">
        <v>103</v>
      </c>
      <c r="E31" s="188">
        <v>48.19</v>
      </c>
      <c r="F31" s="188">
        <v>48.19</v>
      </c>
      <c r="G31" s="188">
        <v>0</v>
      </c>
      <c r="H31" s="44">
        <v>0</v>
      </c>
      <c r="I31" s="188">
        <v>0</v>
      </c>
      <c r="J31" s="44">
        <v>0</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4" customHeight="1">
      <c r="A32" s="43" t="s">
        <v>101</v>
      </c>
      <c r="B32" s="43" t="s">
        <v>102</v>
      </c>
      <c r="C32" s="43" t="s">
        <v>83</v>
      </c>
      <c r="D32" s="43" t="s">
        <v>103</v>
      </c>
      <c r="E32" s="188">
        <v>2.17</v>
      </c>
      <c r="F32" s="188">
        <v>2.17</v>
      </c>
      <c r="G32" s="188">
        <v>0</v>
      </c>
      <c r="H32" s="44">
        <v>0</v>
      </c>
      <c r="I32" s="188">
        <v>0</v>
      </c>
      <c r="J32" s="44">
        <v>0</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10" ht="24" customHeight="1">
      <c r="A33" s="43" t="s">
        <v>101</v>
      </c>
      <c r="B33" s="43" t="s">
        <v>102</v>
      </c>
      <c r="C33" s="43" t="s">
        <v>83</v>
      </c>
      <c r="D33" s="43" t="s">
        <v>103</v>
      </c>
      <c r="E33" s="188">
        <v>23.8</v>
      </c>
      <c r="F33" s="188">
        <v>23.8</v>
      </c>
      <c r="G33" s="188">
        <v>0</v>
      </c>
      <c r="H33" s="44">
        <v>0</v>
      </c>
      <c r="I33" s="188">
        <v>0</v>
      </c>
      <c r="J33" s="44">
        <v>0</v>
      </c>
    </row>
    <row r="34" spans="1:10" ht="24" customHeight="1">
      <c r="A34" s="43" t="s">
        <v>101</v>
      </c>
      <c r="B34" s="43" t="s">
        <v>102</v>
      </c>
      <c r="C34" s="43" t="s">
        <v>83</v>
      </c>
      <c r="D34" s="43" t="s">
        <v>103</v>
      </c>
      <c r="E34" s="188">
        <v>0.91</v>
      </c>
      <c r="F34" s="188">
        <v>0.91</v>
      </c>
      <c r="G34" s="188">
        <v>0</v>
      </c>
      <c r="H34" s="44">
        <v>0</v>
      </c>
      <c r="I34" s="188">
        <v>0</v>
      </c>
      <c r="J34" s="44">
        <v>0</v>
      </c>
    </row>
    <row r="35" spans="1:10" ht="24" customHeight="1">
      <c r="A35" s="43" t="s">
        <v>104</v>
      </c>
      <c r="B35" s="43"/>
      <c r="C35" s="43"/>
      <c r="D35" s="43" t="s">
        <v>105</v>
      </c>
      <c r="E35" s="188">
        <v>121.75</v>
      </c>
      <c r="F35" s="188">
        <v>121.75</v>
      </c>
      <c r="G35" s="188">
        <v>0</v>
      </c>
      <c r="H35" s="44">
        <v>0</v>
      </c>
      <c r="I35" s="188">
        <v>0</v>
      </c>
      <c r="J35" s="44">
        <v>0</v>
      </c>
    </row>
    <row r="36" spans="1:10" ht="24" customHeight="1">
      <c r="A36" s="43" t="s">
        <v>106</v>
      </c>
      <c r="B36" s="43" t="s">
        <v>85</v>
      </c>
      <c r="C36" s="43"/>
      <c r="D36" s="43" t="s">
        <v>107</v>
      </c>
      <c r="E36" s="188">
        <v>121.75</v>
      </c>
      <c r="F36" s="188">
        <v>121.75</v>
      </c>
      <c r="G36" s="188">
        <v>0</v>
      </c>
      <c r="H36" s="44">
        <v>0</v>
      </c>
      <c r="I36" s="188">
        <v>0</v>
      </c>
      <c r="J36" s="44">
        <v>0</v>
      </c>
    </row>
    <row r="37" spans="1:10" ht="24" customHeight="1">
      <c r="A37" s="43" t="s">
        <v>108</v>
      </c>
      <c r="B37" s="43" t="s">
        <v>109</v>
      </c>
      <c r="C37" s="43" t="s">
        <v>83</v>
      </c>
      <c r="D37" s="43" t="s">
        <v>110</v>
      </c>
      <c r="E37" s="188">
        <v>82.61</v>
      </c>
      <c r="F37" s="188">
        <v>82.61</v>
      </c>
      <c r="G37" s="188">
        <v>0</v>
      </c>
      <c r="H37" s="44">
        <v>0</v>
      </c>
      <c r="I37" s="188">
        <v>0</v>
      </c>
      <c r="J37" s="44">
        <v>0</v>
      </c>
    </row>
    <row r="38" spans="1:10" ht="24" customHeight="1">
      <c r="A38" s="43" t="s">
        <v>108</v>
      </c>
      <c r="B38" s="43" t="s">
        <v>109</v>
      </c>
      <c r="C38" s="43" t="s">
        <v>83</v>
      </c>
      <c r="D38" s="43" t="s">
        <v>110</v>
      </c>
      <c r="E38" s="188">
        <v>15.34</v>
      </c>
      <c r="F38" s="188">
        <v>15.34</v>
      </c>
      <c r="G38" s="188">
        <v>0</v>
      </c>
      <c r="H38" s="44">
        <v>0</v>
      </c>
      <c r="I38" s="188">
        <v>0</v>
      </c>
      <c r="J38" s="44">
        <v>0</v>
      </c>
    </row>
    <row r="39" spans="1:10" ht="24" customHeight="1">
      <c r="A39" s="43" t="s">
        <v>108</v>
      </c>
      <c r="B39" s="43" t="s">
        <v>109</v>
      </c>
      <c r="C39" s="43" t="s">
        <v>83</v>
      </c>
      <c r="D39" s="43" t="s">
        <v>110</v>
      </c>
      <c r="E39" s="188">
        <v>1.56</v>
      </c>
      <c r="F39" s="188">
        <v>1.56</v>
      </c>
      <c r="G39" s="188">
        <v>0</v>
      </c>
      <c r="H39" s="44">
        <v>0</v>
      </c>
      <c r="I39" s="188">
        <v>0</v>
      </c>
      <c r="J39" s="44">
        <v>0</v>
      </c>
    </row>
    <row r="40" spans="1:10" ht="24" customHeight="1">
      <c r="A40" s="43" t="s">
        <v>108</v>
      </c>
      <c r="B40" s="43" t="s">
        <v>109</v>
      </c>
      <c r="C40" s="43" t="s">
        <v>83</v>
      </c>
      <c r="D40" s="43" t="s">
        <v>110</v>
      </c>
      <c r="E40" s="188">
        <v>18.51</v>
      </c>
      <c r="F40" s="188">
        <v>18.51</v>
      </c>
      <c r="G40" s="188">
        <v>0</v>
      </c>
      <c r="H40" s="44">
        <v>0</v>
      </c>
      <c r="I40" s="188">
        <v>0</v>
      </c>
      <c r="J40" s="44">
        <v>0</v>
      </c>
    </row>
    <row r="41" spans="1:10" ht="24" customHeight="1">
      <c r="A41" s="43" t="s">
        <v>108</v>
      </c>
      <c r="B41" s="43" t="s">
        <v>109</v>
      </c>
      <c r="C41" s="43" t="s">
        <v>83</v>
      </c>
      <c r="D41" s="43" t="s">
        <v>110</v>
      </c>
      <c r="E41" s="188">
        <v>3.73</v>
      </c>
      <c r="F41" s="188">
        <v>3.73</v>
      </c>
      <c r="G41" s="188">
        <v>0</v>
      </c>
      <c r="H41" s="44">
        <v>0</v>
      </c>
      <c r="I41" s="188">
        <v>0</v>
      </c>
      <c r="J41" s="44">
        <v>0</v>
      </c>
    </row>
  </sheetData>
  <sheetProtection formatCells="0" formatColumns="0" formatRows="0"/>
  <mergeCells count="9">
    <mergeCell ref="A4:C5"/>
    <mergeCell ref="I1:J1"/>
    <mergeCell ref="D4:D6"/>
    <mergeCell ref="E4:E6"/>
    <mergeCell ref="F4:F6"/>
    <mergeCell ref="G4:G6"/>
    <mergeCell ref="H4:H6"/>
    <mergeCell ref="I4:I6"/>
    <mergeCell ref="J4:J6"/>
  </mergeCells>
  <printOptions/>
  <pageMargins left="0.71" right="0.275" top="0.6298611111111111" bottom="0.39305555555555555" header="0.31" footer="0.31"/>
  <pageSetup horizontalDpi="600" verticalDpi="600" orientation="landscape" paperSize="9"/>
  <rowBreaks count="1" manualBreakCount="1">
    <brk id="23" max="9" man="1"/>
  </rowBreaks>
</worksheet>
</file>

<file path=xl/worksheets/sheet4.xml><?xml version="1.0" encoding="utf-8"?>
<worksheet xmlns="http://schemas.openxmlformats.org/spreadsheetml/2006/main" xmlns:r="http://schemas.openxmlformats.org/officeDocument/2006/relationships">
  <dimension ref="A1:IM22"/>
  <sheetViews>
    <sheetView showGridLines="0" showZeros="0" workbookViewId="0" topLeftCell="A1">
      <selection activeCell="F7" sqref="F7"/>
    </sheetView>
  </sheetViews>
  <sheetFormatPr defaultColWidth="9.16015625" defaultRowHeight="12.75" customHeight="1"/>
  <cols>
    <col min="1" max="1" width="10.5" style="171" customWidth="1"/>
    <col min="2" max="2" width="8.16015625" style="171" customWidth="1"/>
    <col min="3" max="3" width="5.83203125" style="171" customWidth="1"/>
    <col min="4" max="4" width="24.83203125" style="171" customWidth="1"/>
    <col min="5" max="5" width="18.83203125" style="171" customWidth="1"/>
    <col min="6" max="6" width="15.33203125" style="171" customWidth="1"/>
    <col min="7" max="9" width="13" style="171" customWidth="1"/>
    <col min="10" max="10" width="20.83203125" style="171" customWidth="1"/>
    <col min="11" max="11" width="14" style="171" customWidth="1"/>
    <col min="12" max="247" width="9.16015625" style="171" customWidth="1"/>
    <col min="248" max="16384" width="9.16015625" style="171" customWidth="1"/>
  </cols>
  <sheetData>
    <row r="1" spans="1:247" ht="16.5" customHeight="1">
      <c r="A1" s="3" t="s">
        <v>111</v>
      </c>
      <c r="K1" s="18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1" customHeight="1">
      <c r="A2" s="172" t="s">
        <v>112</v>
      </c>
      <c r="B2" s="173"/>
      <c r="C2" s="174"/>
      <c r="D2" s="174"/>
      <c r="E2" s="174"/>
      <c r="F2" s="174"/>
      <c r="G2" s="174"/>
      <c r="H2" s="174"/>
      <c r="I2" s="174"/>
      <c r="J2" s="174"/>
      <c r="K2" s="17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1:247" ht="19.5" customHeight="1">
      <c r="K3" s="120" t="s">
        <v>113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36.75" customHeight="1">
      <c r="A4" s="175" t="s">
        <v>71</v>
      </c>
      <c r="B4" s="176"/>
      <c r="C4" s="177"/>
      <c r="D4" s="236" t="s">
        <v>114</v>
      </c>
      <c r="E4" s="238" t="s">
        <v>50</v>
      </c>
      <c r="F4" s="234" t="s">
        <v>115</v>
      </c>
      <c r="G4" s="234"/>
      <c r="H4" s="234"/>
      <c r="I4" s="235"/>
      <c r="J4" s="234" t="s">
        <v>116</v>
      </c>
      <c r="K4" s="234" t="s">
        <v>117</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1.5" customHeight="1">
      <c r="A5" s="178" t="s">
        <v>73</v>
      </c>
      <c r="B5" s="178" t="s">
        <v>74</v>
      </c>
      <c r="C5" s="178" t="s">
        <v>75</v>
      </c>
      <c r="D5" s="237"/>
      <c r="E5" s="239"/>
      <c r="F5" s="179" t="s">
        <v>118</v>
      </c>
      <c r="G5" s="179" t="s">
        <v>119</v>
      </c>
      <c r="H5" s="179" t="s">
        <v>120</v>
      </c>
      <c r="I5" s="179" t="s">
        <v>121</v>
      </c>
      <c r="J5" s="234"/>
      <c r="K5" s="234"/>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170" customFormat="1" ht="26.25" customHeight="1">
      <c r="A6" s="118"/>
      <c r="B6" s="118"/>
      <c r="C6" s="72"/>
      <c r="D6" s="118" t="s">
        <v>58</v>
      </c>
      <c r="E6" s="180">
        <f aca="true" t="shared" si="0" ref="E6:J6">E7+E11+E15+E18</f>
        <v>3272.09</v>
      </c>
      <c r="F6" s="180">
        <f>F7+F11+F15+F18</f>
        <v>2341.07</v>
      </c>
      <c r="G6" s="180">
        <f t="shared" si="0"/>
        <v>1437.56</v>
      </c>
      <c r="H6" s="180">
        <f t="shared" si="0"/>
        <v>861.95</v>
      </c>
      <c r="I6" s="180">
        <f t="shared" si="0"/>
        <v>41.56</v>
      </c>
      <c r="J6" s="180">
        <f t="shared" si="0"/>
        <v>931.02</v>
      </c>
      <c r="K6" s="182">
        <v>0</v>
      </c>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row>
    <row r="7" spans="1:247" ht="26.25" customHeight="1">
      <c r="A7" s="118" t="s">
        <v>76</v>
      </c>
      <c r="B7" s="118"/>
      <c r="C7" s="72"/>
      <c r="D7" s="118" t="s">
        <v>77</v>
      </c>
      <c r="E7" s="180">
        <v>2815</v>
      </c>
      <c r="F7" s="180">
        <v>1885.98</v>
      </c>
      <c r="G7" s="180">
        <v>1039.04</v>
      </c>
      <c r="H7" s="180">
        <v>846.94</v>
      </c>
      <c r="I7" s="180">
        <v>0</v>
      </c>
      <c r="J7" s="180">
        <v>929.02</v>
      </c>
      <c r="K7" s="182">
        <v>0</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26.25" customHeight="1">
      <c r="A8" s="118" t="s">
        <v>78</v>
      </c>
      <c r="B8" s="118" t="s">
        <v>79</v>
      </c>
      <c r="C8" s="72"/>
      <c r="D8" s="118" t="s">
        <v>80</v>
      </c>
      <c r="E8" s="180">
        <v>2815</v>
      </c>
      <c r="F8" s="180">
        <v>1885.98</v>
      </c>
      <c r="G8" s="180">
        <v>1039.04</v>
      </c>
      <c r="H8" s="180">
        <v>846.94</v>
      </c>
      <c r="I8" s="180">
        <v>0</v>
      </c>
      <c r="J8" s="180">
        <v>929.02</v>
      </c>
      <c r="K8" s="182">
        <v>0</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6.25" customHeight="1">
      <c r="A9" s="118" t="s">
        <v>81</v>
      </c>
      <c r="B9" s="118" t="s">
        <v>82</v>
      </c>
      <c r="C9" s="72" t="s">
        <v>83</v>
      </c>
      <c r="D9" s="118" t="s">
        <v>84</v>
      </c>
      <c r="E9" s="180">
        <v>2004.93</v>
      </c>
      <c r="F9" s="180">
        <v>1885.98</v>
      </c>
      <c r="G9" s="180">
        <v>1039.04</v>
      </c>
      <c r="H9" s="180">
        <v>846.94</v>
      </c>
      <c r="I9" s="180">
        <v>0</v>
      </c>
      <c r="J9" s="180">
        <v>118.95</v>
      </c>
      <c r="K9" s="182">
        <v>0</v>
      </c>
      <c r="L9" s="17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6.25" customHeight="1">
      <c r="A10" s="118" t="s">
        <v>81</v>
      </c>
      <c r="B10" s="118" t="s">
        <v>82</v>
      </c>
      <c r="C10" s="72" t="s">
        <v>85</v>
      </c>
      <c r="D10" s="118" t="s">
        <v>86</v>
      </c>
      <c r="E10" s="180">
        <v>810.07</v>
      </c>
      <c r="F10" s="180">
        <v>0</v>
      </c>
      <c r="G10" s="180">
        <v>0</v>
      </c>
      <c r="H10" s="180">
        <v>0</v>
      </c>
      <c r="I10" s="180">
        <v>0</v>
      </c>
      <c r="J10" s="180">
        <v>810.07</v>
      </c>
      <c r="K10" s="182">
        <v>0</v>
      </c>
      <c r="L10" s="17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6.25" customHeight="1">
      <c r="A11" s="118" t="s">
        <v>87</v>
      </c>
      <c r="B11" s="118"/>
      <c r="C11" s="72"/>
      <c r="D11" s="118" t="s">
        <v>88</v>
      </c>
      <c r="E11" s="180">
        <f aca="true" t="shared" si="1" ref="E11:J11">E12</f>
        <v>253.82</v>
      </c>
      <c r="F11" s="180">
        <f t="shared" si="1"/>
        <v>251.82</v>
      </c>
      <c r="G11" s="180">
        <f t="shared" si="1"/>
        <v>195.25</v>
      </c>
      <c r="H11" s="180">
        <f t="shared" si="1"/>
        <v>15.01</v>
      </c>
      <c r="I11" s="180">
        <f t="shared" si="1"/>
        <v>41.56</v>
      </c>
      <c r="J11" s="180">
        <f t="shared" si="1"/>
        <v>2</v>
      </c>
      <c r="K11" s="182">
        <v>0</v>
      </c>
      <c r="L11" s="170"/>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6.25" customHeight="1">
      <c r="A12" s="118" t="s">
        <v>89</v>
      </c>
      <c r="B12" s="118" t="s">
        <v>90</v>
      </c>
      <c r="C12" s="72"/>
      <c r="D12" s="118" t="s">
        <v>91</v>
      </c>
      <c r="E12" s="180">
        <f>E13+E14</f>
        <v>253.82</v>
      </c>
      <c r="F12" s="180">
        <f>F13+F14</f>
        <v>251.82</v>
      </c>
      <c r="G12" s="180">
        <f>G13+G14</f>
        <v>195.25</v>
      </c>
      <c r="H12" s="180">
        <f>H13+H14</f>
        <v>15.01</v>
      </c>
      <c r="I12" s="180">
        <f>I13+I14</f>
        <v>41.56</v>
      </c>
      <c r="J12" s="180">
        <v>2</v>
      </c>
      <c r="K12" s="182">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6.25" customHeight="1">
      <c r="A13" s="118" t="s">
        <v>92</v>
      </c>
      <c r="B13" s="118" t="s">
        <v>94</v>
      </c>
      <c r="C13" s="72" t="s">
        <v>83</v>
      </c>
      <c r="D13" s="118" t="s">
        <v>93</v>
      </c>
      <c r="E13" s="180">
        <f>F13+J13</f>
        <v>95.09</v>
      </c>
      <c r="F13" s="180">
        <f>SUM(G13:I13)</f>
        <v>93.09</v>
      </c>
      <c r="G13" s="180">
        <f>1.09+35.43</f>
        <v>36.52</v>
      </c>
      <c r="H13" s="180">
        <f>0.39+14.62</f>
        <v>15.01</v>
      </c>
      <c r="I13" s="180">
        <f>0.29+41.27</f>
        <v>41.56</v>
      </c>
      <c r="J13" s="180">
        <v>2</v>
      </c>
      <c r="K13" s="18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6.25" customHeight="1">
      <c r="A14" s="118" t="s">
        <v>92</v>
      </c>
      <c r="B14" s="118" t="s">
        <v>94</v>
      </c>
      <c r="C14" s="72" t="s">
        <v>90</v>
      </c>
      <c r="D14" s="118" t="s">
        <v>95</v>
      </c>
      <c r="E14" s="180">
        <v>158.73</v>
      </c>
      <c r="F14" s="180">
        <v>158.73</v>
      </c>
      <c r="G14" s="180">
        <v>158.73</v>
      </c>
      <c r="H14" s="180">
        <v>0</v>
      </c>
      <c r="I14" s="180">
        <v>0</v>
      </c>
      <c r="J14" s="180">
        <v>0</v>
      </c>
      <c r="K14" s="182">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6.25" customHeight="1">
      <c r="A15" s="118" t="s">
        <v>96</v>
      </c>
      <c r="B15" s="118"/>
      <c r="C15" s="72"/>
      <c r="D15" s="118" t="s">
        <v>97</v>
      </c>
      <c r="E15" s="180">
        <v>81.52</v>
      </c>
      <c r="F15" s="180">
        <v>81.52</v>
      </c>
      <c r="G15" s="180">
        <v>81.52</v>
      </c>
      <c r="H15" s="180">
        <v>0</v>
      </c>
      <c r="I15" s="180">
        <v>0</v>
      </c>
      <c r="J15" s="180">
        <v>0</v>
      </c>
      <c r="K15" s="182">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6.25" customHeight="1">
      <c r="A16" s="118" t="s">
        <v>98</v>
      </c>
      <c r="B16" s="118" t="s">
        <v>99</v>
      </c>
      <c r="C16" s="72"/>
      <c r="D16" s="118" t="s">
        <v>100</v>
      </c>
      <c r="E16" s="180">
        <v>81.52</v>
      </c>
      <c r="F16" s="180">
        <v>81.52</v>
      </c>
      <c r="G16" s="180">
        <v>81.52</v>
      </c>
      <c r="H16" s="180">
        <v>0</v>
      </c>
      <c r="I16" s="180">
        <v>0</v>
      </c>
      <c r="J16" s="180">
        <v>0</v>
      </c>
      <c r="K16" s="182">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6.25" customHeight="1">
      <c r="A17" s="118" t="s">
        <v>101</v>
      </c>
      <c r="B17" s="118" t="s">
        <v>102</v>
      </c>
      <c r="C17" s="72" t="s">
        <v>83</v>
      </c>
      <c r="D17" s="118" t="s">
        <v>103</v>
      </c>
      <c r="E17" s="180">
        <v>81.52</v>
      </c>
      <c r="F17" s="180">
        <v>81.52</v>
      </c>
      <c r="G17" s="180">
        <v>81.52</v>
      </c>
      <c r="H17" s="180">
        <v>0</v>
      </c>
      <c r="I17" s="180">
        <v>0</v>
      </c>
      <c r="J17" s="180">
        <v>0</v>
      </c>
      <c r="K17" s="182">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6.25" customHeight="1">
      <c r="A18" s="118" t="s">
        <v>104</v>
      </c>
      <c r="B18" s="118"/>
      <c r="C18" s="72"/>
      <c r="D18" s="118" t="s">
        <v>105</v>
      </c>
      <c r="E18" s="180">
        <v>121.75</v>
      </c>
      <c r="F18" s="180">
        <v>121.75</v>
      </c>
      <c r="G18" s="180">
        <v>121.75</v>
      </c>
      <c r="H18" s="180">
        <v>0</v>
      </c>
      <c r="I18" s="180">
        <v>0</v>
      </c>
      <c r="J18" s="180">
        <v>0</v>
      </c>
      <c r="K18" s="182">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6.25" customHeight="1">
      <c r="A19" s="118" t="s">
        <v>106</v>
      </c>
      <c r="B19" s="118" t="s">
        <v>85</v>
      </c>
      <c r="C19" s="72"/>
      <c r="D19" s="118" t="s">
        <v>107</v>
      </c>
      <c r="E19" s="180">
        <v>121.75</v>
      </c>
      <c r="F19" s="180">
        <v>121.75</v>
      </c>
      <c r="G19" s="180">
        <v>121.75</v>
      </c>
      <c r="H19" s="180">
        <v>0</v>
      </c>
      <c r="I19" s="180">
        <v>0</v>
      </c>
      <c r="J19" s="180">
        <v>0</v>
      </c>
      <c r="K19" s="182">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6.25" customHeight="1">
      <c r="A20" s="118" t="s">
        <v>108</v>
      </c>
      <c r="B20" s="118" t="s">
        <v>109</v>
      </c>
      <c r="C20" s="72" t="s">
        <v>83</v>
      </c>
      <c r="D20" s="118" t="s">
        <v>110</v>
      </c>
      <c r="E20" s="180">
        <v>121.75</v>
      </c>
      <c r="F20" s="180">
        <v>121.75</v>
      </c>
      <c r="G20" s="180">
        <v>121.75</v>
      </c>
      <c r="H20" s="180">
        <v>0</v>
      </c>
      <c r="I20" s="180">
        <v>0</v>
      </c>
      <c r="J20" s="180">
        <v>0</v>
      </c>
      <c r="K20" s="182">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6.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26.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sheetData>
  <sheetProtection formatCells="0" formatColumns="0" formatRows="0"/>
  <mergeCells count="5">
    <mergeCell ref="K4:K5"/>
    <mergeCell ref="F4:I4"/>
    <mergeCell ref="D4:D5"/>
    <mergeCell ref="E4:E5"/>
    <mergeCell ref="J4:J5"/>
  </mergeCells>
  <printOptions horizontalCentered="1"/>
  <pageMargins left="0.6298611111111111" right="0.19652777777777777" top="1" bottom="0.4326388888888889" header="0.5" footer="0.5"/>
  <pageSetup horizontalDpi="200" verticalDpi="2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H27"/>
  <sheetViews>
    <sheetView showGridLines="0" showZeros="0" workbookViewId="0" topLeftCell="A4">
      <selection activeCell="E11" sqref="E11"/>
    </sheetView>
  </sheetViews>
  <sheetFormatPr defaultColWidth="9.16015625" defaultRowHeight="12.75" customHeight="1"/>
  <cols>
    <col min="1" max="1" width="7.33203125" style="121" customWidth="1"/>
    <col min="2" max="2" width="6.5" style="121" customWidth="1"/>
    <col min="3" max="3" width="4.66015625" style="121" customWidth="1"/>
    <col min="4" max="4" width="26.83203125" style="121" customWidth="1"/>
    <col min="5" max="5" width="14.66015625" style="121" customWidth="1"/>
    <col min="6" max="18" width="12.33203125" style="121" customWidth="1"/>
    <col min="19" max="216" width="9.16015625" style="121" customWidth="1"/>
    <col min="217" max="16384" width="9.16015625" style="121" customWidth="1"/>
  </cols>
  <sheetData>
    <row r="1" spans="1:216" ht="18" customHeight="1">
      <c r="A1" s="3" t="s">
        <v>122</v>
      </c>
      <c r="R1" s="128"/>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row>
    <row r="2" spans="1:216" ht="28.5" customHeight="1">
      <c r="A2" s="122" t="s">
        <v>123</v>
      </c>
      <c r="B2" s="123"/>
      <c r="C2" s="123"/>
      <c r="D2" s="123"/>
      <c r="E2" s="123"/>
      <c r="F2" s="123"/>
      <c r="G2" s="123"/>
      <c r="H2" s="123"/>
      <c r="I2" s="123"/>
      <c r="J2" s="123"/>
      <c r="K2" s="123"/>
      <c r="L2" s="123"/>
      <c r="M2" s="123"/>
      <c r="N2" s="123"/>
      <c r="O2" s="123"/>
      <c r="P2" s="123"/>
      <c r="Q2" s="123"/>
      <c r="R2" s="123"/>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row>
    <row r="3" spans="18:216" ht="18.75" customHeight="1">
      <c r="R3" s="120" t="s">
        <v>113</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row>
    <row r="4" spans="1:216" ht="31.5" customHeight="1">
      <c r="A4" s="124" t="s">
        <v>71</v>
      </c>
      <c r="B4" s="124"/>
      <c r="C4" s="124"/>
      <c r="D4" s="240" t="s">
        <v>114</v>
      </c>
      <c r="E4" s="240" t="s">
        <v>50</v>
      </c>
      <c r="F4" s="240" t="s">
        <v>124</v>
      </c>
      <c r="G4" s="240" t="s">
        <v>125</v>
      </c>
      <c r="H4" s="240" t="s">
        <v>126</v>
      </c>
      <c r="I4" s="240" t="s">
        <v>127</v>
      </c>
      <c r="J4" s="240" t="s">
        <v>128</v>
      </c>
      <c r="K4" s="240" t="s">
        <v>129</v>
      </c>
      <c r="L4" s="240" t="s">
        <v>130</v>
      </c>
      <c r="M4" s="240" t="s">
        <v>131</v>
      </c>
      <c r="N4" s="240" t="s">
        <v>132</v>
      </c>
      <c r="O4" s="240" t="s">
        <v>133</v>
      </c>
      <c r="P4" s="240" t="s">
        <v>134</v>
      </c>
      <c r="Q4" s="240" t="s">
        <v>135</v>
      </c>
      <c r="R4" s="240" t="s">
        <v>136</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row>
    <row r="5" spans="1:216" ht="30" customHeight="1">
      <c r="A5" s="125" t="s">
        <v>73</v>
      </c>
      <c r="B5" s="125" t="s">
        <v>74</v>
      </c>
      <c r="C5" s="125" t="s">
        <v>75</v>
      </c>
      <c r="D5" s="240"/>
      <c r="E5" s="240"/>
      <c r="F5" s="240"/>
      <c r="G5" s="240"/>
      <c r="H5" s="240"/>
      <c r="I5" s="240"/>
      <c r="J5" s="240"/>
      <c r="K5" s="240"/>
      <c r="L5" s="240"/>
      <c r="M5" s="240"/>
      <c r="N5" s="240"/>
      <c r="O5" s="240"/>
      <c r="P5" s="240"/>
      <c r="Q5" s="240"/>
      <c r="R5" s="240"/>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row>
    <row r="6" spans="1:216" s="164" customFormat="1" ht="27" customHeight="1">
      <c r="A6" s="165"/>
      <c r="B6" s="165"/>
      <c r="C6" s="126"/>
      <c r="D6" s="165" t="s">
        <v>58</v>
      </c>
      <c r="E6" s="166">
        <f>E7+E10+E14+E17</f>
        <v>1437.56</v>
      </c>
      <c r="F6" s="166">
        <f aca="true" t="shared" si="0" ref="F6:M6">F7+F10+F14+F17</f>
        <v>454.85</v>
      </c>
      <c r="G6" s="166">
        <f t="shared" si="0"/>
        <v>320.19</v>
      </c>
      <c r="H6" s="166">
        <f t="shared" si="0"/>
        <v>54.98</v>
      </c>
      <c r="I6" s="166">
        <f t="shared" si="0"/>
        <v>0</v>
      </c>
      <c r="J6" s="166">
        <f t="shared" si="0"/>
        <v>49.52</v>
      </c>
      <c r="K6" s="166">
        <f t="shared" si="0"/>
        <v>158.73</v>
      </c>
      <c r="L6" s="166">
        <f t="shared" si="0"/>
        <v>15.92</v>
      </c>
      <c r="M6" s="166">
        <f t="shared" si="0"/>
        <v>118.03999999999999</v>
      </c>
      <c r="N6" s="167">
        <v>0</v>
      </c>
      <c r="O6" s="167">
        <v>12</v>
      </c>
      <c r="P6" s="127">
        <v>121.75</v>
      </c>
      <c r="Q6" s="169">
        <v>0</v>
      </c>
      <c r="R6" s="127">
        <v>131.58</v>
      </c>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row>
    <row r="7" spans="1:216" ht="27" customHeight="1">
      <c r="A7" s="165" t="s">
        <v>76</v>
      </c>
      <c r="B7" s="165"/>
      <c r="C7" s="126"/>
      <c r="D7" s="165" t="s">
        <v>77</v>
      </c>
      <c r="E7" s="166">
        <v>1039.04</v>
      </c>
      <c r="F7" s="166">
        <v>454.85</v>
      </c>
      <c r="G7" s="166">
        <v>320.19</v>
      </c>
      <c r="H7" s="167">
        <v>54.98</v>
      </c>
      <c r="I7" s="168">
        <v>0</v>
      </c>
      <c r="J7" s="166">
        <v>49.52</v>
      </c>
      <c r="K7" s="167">
        <v>0</v>
      </c>
      <c r="L7" s="167">
        <v>15.92</v>
      </c>
      <c r="M7" s="167">
        <v>0</v>
      </c>
      <c r="N7" s="167">
        <v>0</v>
      </c>
      <c r="O7" s="167">
        <v>12</v>
      </c>
      <c r="P7" s="127">
        <v>0</v>
      </c>
      <c r="Q7" s="169">
        <v>0</v>
      </c>
      <c r="R7" s="127">
        <v>131.58</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row>
    <row r="8" spans="1:216" ht="27" customHeight="1">
      <c r="A8" s="165" t="s">
        <v>78</v>
      </c>
      <c r="B8" s="165" t="s">
        <v>79</v>
      </c>
      <c r="C8" s="126"/>
      <c r="D8" s="165" t="s">
        <v>80</v>
      </c>
      <c r="E8" s="166">
        <v>1039.04</v>
      </c>
      <c r="F8" s="166">
        <v>454.85</v>
      </c>
      <c r="G8" s="166">
        <v>320.19</v>
      </c>
      <c r="H8" s="167">
        <v>54.98</v>
      </c>
      <c r="I8" s="168">
        <v>0</v>
      </c>
      <c r="J8" s="166">
        <v>49.52</v>
      </c>
      <c r="K8" s="167">
        <v>0</v>
      </c>
      <c r="L8" s="167">
        <v>15.92</v>
      </c>
      <c r="M8" s="167">
        <v>0</v>
      </c>
      <c r="N8" s="167">
        <v>0</v>
      </c>
      <c r="O8" s="167">
        <v>12</v>
      </c>
      <c r="P8" s="127">
        <v>0</v>
      </c>
      <c r="Q8" s="169">
        <v>0</v>
      </c>
      <c r="R8" s="127">
        <v>131.58</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row>
    <row r="9" spans="1:216" ht="27" customHeight="1">
      <c r="A9" s="165" t="s">
        <v>81</v>
      </c>
      <c r="B9" s="165" t="s">
        <v>82</v>
      </c>
      <c r="C9" s="126" t="s">
        <v>83</v>
      </c>
      <c r="D9" s="165" t="s">
        <v>84</v>
      </c>
      <c r="E9" s="166">
        <v>1039.04</v>
      </c>
      <c r="F9" s="166">
        <v>454.85</v>
      </c>
      <c r="G9" s="166">
        <v>320.19</v>
      </c>
      <c r="H9" s="167">
        <v>54.98</v>
      </c>
      <c r="I9" s="168">
        <v>0</v>
      </c>
      <c r="J9" s="166">
        <v>49.52</v>
      </c>
      <c r="K9" s="167">
        <v>0</v>
      </c>
      <c r="L9" s="167">
        <v>15.92</v>
      </c>
      <c r="M9" s="167">
        <v>0</v>
      </c>
      <c r="N9" s="167">
        <v>0</v>
      </c>
      <c r="O9" s="167">
        <v>12</v>
      </c>
      <c r="P9" s="127">
        <v>0</v>
      </c>
      <c r="Q9" s="169">
        <v>0</v>
      </c>
      <c r="R9" s="127">
        <v>131.58</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row>
    <row r="10" spans="1:216" ht="27" customHeight="1">
      <c r="A10" s="165" t="s">
        <v>87</v>
      </c>
      <c r="B10" s="165"/>
      <c r="C10" s="126"/>
      <c r="D10" s="165" t="s">
        <v>88</v>
      </c>
      <c r="E10" s="166">
        <f>E11</f>
        <v>195.25</v>
      </c>
      <c r="F10" s="166">
        <v>0</v>
      </c>
      <c r="G10" s="166">
        <v>0</v>
      </c>
      <c r="H10" s="167">
        <v>0</v>
      </c>
      <c r="I10" s="168">
        <v>0</v>
      </c>
      <c r="J10" s="166">
        <v>0</v>
      </c>
      <c r="K10" s="167">
        <v>158.73</v>
      </c>
      <c r="L10" s="167">
        <v>0</v>
      </c>
      <c r="M10" s="167">
        <f>M11</f>
        <v>36.52</v>
      </c>
      <c r="N10" s="167">
        <v>0</v>
      </c>
      <c r="O10" s="167">
        <v>0</v>
      </c>
      <c r="P10" s="127">
        <v>0</v>
      </c>
      <c r="Q10" s="169">
        <v>0</v>
      </c>
      <c r="R10" s="127">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row>
    <row r="11" spans="1:216" ht="27" customHeight="1">
      <c r="A11" s="165" t="s">
        <v>89</v>
      </c>
      <c r="B11" s="165" t="s">
        <v>90</v>
      </c>
      <c r="C11" s="126"/>
      <c r="D11" s="165" t="s">
        <v>91</v>
      </c>
      <c r="E11" s="166">
        <f>E12+E13</f>
        <v>195.25</v>
      </c>
      <c r="F11" s="166">
        <v>0</v>
      </c>
      <c r="G11" s="166">
        <v>0</v>
      </c>
      <c r="H11" s="167">
        <v>0</v>
      </c>
      <c r="I11" s="168">
        <v>0</v>
      </c>
      <c r="J11" s="166">
        <v>0</v>
      </c>
      <c r="K11" s="167">
        <v>158.73</v>
      </c>
      <c r="L11" s="167">
        <v>0</v>
      </c>
      <c r="M11" s="167">
        <f>M12</f>
        <v>36.52</v>
      </c>
      <c r="N11" s="167">
        <v>0</v>
      </c>
      <c r="O11" s="167">
        <v>0</v>
      </c>
      <c r="P11" s="127">
        <v>0</v>
      </c>
      <c r="Q11" s="169">
        <v>0</v>
      </c>
      <c r="R11" s="127">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row>
    <row r="12" spans="1:216" ht="27" customHeight="1">
      <c r="A12" s="165" t="s">
        <v>92</v>
      </c>
      <c r="B12" s="165" t="s">
        <v>94</v>
      </c>
      <c r="C12" s="126" t="s">
        <v>83</v>
      </c>
      <c r="D12" s="165" t="s">
        <v>93</v>
      </c>
      <c r="E12" s="166">
        <f>M12</f>
        <v>36.52</v>
      </c>
      <c r="F12" s="166"/>
      <c r="G12" s="166"/>
      <c r="H12" s="167"/>
      <c r="I12" s="168"/>
      <c r="J12" s="166"/>
      <c r="K12" s="167"/>
      <c r="L12" s="167"/>
      <c r="M12" s="167">
        <f>35.43+1.09</f>
        <v>36.52</v>
      </c>
      <c r="N12" s="167"/>
      <c r="O12" s="167"/>
      <c r="P12" s="127"/>
      <c r="Q12" s="169"/>
      <c r="R12" s="127"/>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row>
    <row r="13" spans="1:216" ht="27" customHeight="1">
      <c r="A13" s="165" t="s">
        <v>92</v>
      </c>
      <c r="B13" s="165" t="s">
        <v>94</v>
      </c>
      <c r="C13" s="126" t="s">
        <v>90</v>
      </c>
      <c r="D13" s="165" t="s">
        <v>95</v>
      </c>
      <c r="E13" s="166">
        <v>158.73</v>
      </c>
      <c r="F13" s="166">
        <v>0</v>
      </c>
      <c r="G13" s="166">
        <v>0</v>
      </c>
      <c r="H13" s="167">
        <v>0</v>
      </c>
      <c r="I13" s="168">
        <v>0</v>
      </c>
      <c r="J13" s="166">
        <v>0</v>
      </c>
      <c r="K13" s="167">
        <v>158.73</v>
      </c>
      <c r="L13" s="167">
        <v>0</v>
      </c>
      <c r="M13" s="167">
        <v>0</v>
      </c>
      <c r="N13" s="167">
        <v>0</v>
      </c>
      <c r="O13" s="167">
        <v>0</v>
      </c>
      <c r="P13" s="127">
        <v>0</v>
      </c>
      <c r="Q13" s="169">
        <v>0</v>
      </c>
      <c r="R13" s="127">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row>
    <row r="14" spans="1:216" ht="27" customHeight="1">
      <c r="A14" s="165" t="s">
        <v>96</v>
      </c>
      <c r="B14" s="165"/>
      <c r="C14" s="126"/>
      <c r="D14" s="165" t="s">
        <v>97</v>
      </c>
      <c r="E14" s="166">
        <v>81.52</v>
      </c>
      <c r="F14" s="166">
        <v>0</v>
      </c>
      <c r="G14" s="166">
        <v>0</v>
      </c>
      <c r="H14" s="167">
        <v>0</v>
      </c>
      <c r="I14" s="168">
        <v>0</v>
      </c>
      <c r="J14" s="166">
        <v>0</v>
      </c>
      <c r="K14" s="167">
        <v>0</v>
      </c>
      <c r="L14" s="167">
        <v>0</v>
      </c>
      <c r="M14" s="167">
        <v>81.52</v>
      </c>
      <c r="N14" s="167">
        <v>0</v>
      </c>
      <c r="O14" s="167">
        <v>0</v>
      </c>
      <c r="P14" s="127">
        <v>0</v>
      </c>
      <c r="Q14" s="169">
        <v>0</v>
      </c>
      <c r="R14" s="127">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row>
    <row r="15" spans="1:216" ht="27" customHeight="1">
      <c r="A15" s="165" t="s">
        <v>98</v>
      </c>
      <c r="B15" s="165" t="s">
        <v>99</v>
      </c>
      <c r="C15" s="126"/>
      <c r="D15" s="165" t="s">
        <v>100</v>
      </c>
      <c r="E15" s="166">
        <v>81.52</v>
      </c>
      <c r="F15" s="166">
        <v>0</v>
      </c>
      <c r="G15" s="166">
        <v>0</v>
      </c>
      <c r="H15" s="167">
        <v>0</v>
      </c>
      <c r="I15" s="168">
        <v>0</v>
      </c>
      <c r="J15" s="166">
        <v>0</v>
      </c>
      <c r="K15" s="167">
        <v>0</v>
      </c>
      <c r="L15" s="167">
        <v>0</v>
      </c>
      <c r="M15" s="167">
        <v>81.52</v>
      </c>
      <c r="N15" s="167">
        <v>0</v>
      </c>
      <c r="O15" s="167">
        <v>0</v>
      </c>
      <c r="P15" s="127">
        <v>0</v>
      </c>
      <c r="Q15" s="169">
        <v>0</v>
      </c>
      <c r="R15" s="127">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row>
    <row r="16" spans="1:216" ht="27" customHeight="1">
      <c r="A16" s="165" t="s">
        <v>101</v>
      </c>
      <c r="B16" s="165" t="s">
        <v>102</v>
      </c>
      <c r="C16" s="126" t="s">
        <v>83</v>
      </c>
      <c r="D16" s="165" t="s">
        <v>103</v>
      </c>
      <c r="E16" s="166">
        <v>81.52</v>
      </c>
      <c r="F16" s="166">
        <v>0</v>
      </c>
      <c r="G16" s="166">
        <v>0</v>
      </c>
      <c r="H16" s="167">
        <v>0</v>
      </c>
      <c r="I16" s="168">
        <v>0</v>
      </c>
      <c r="J16" s="166">
        <v>0</v>
      </c>
      <c r="K16" s="167">
        <v>0</v>
      </c>
      <c r="L16" s="167">
        <v>0</v>
      </c>
      <c r="M16" s="167">
        <v>81.52</v>
      </c>
      <c r="N16" s="167">
        <v>0</v>
      </c>
      <c r="O16" s="167">
        <v>0</v>
      </c>
      <c r="P16" s="127">
        <v>0</v>
      </c>
      <c r="Q16" s="169">
        <v>0</v>
      </c>
      <c r="R16" s="127">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row>
    <row r="17" spans="1:216" ht="27" customHeight="1">
      <c r="A17" s="165" t="s">
        <v>104</v>
      </c>
      <c r="B17" s="165"/>
      <c r="C17" s="126"/>
      <c r="D17" s="165" t="s">
        <v>105</v>
      </c>
      <c r="E17" s="166">
        <v>121.75</v>
      </c>
      <c r="F17" s="166">
        <v>0</v>
      </c>
      <c r="G17" s="166">
        <v>0</v>
      </c>
      <c r="H17" s="167">
        <v>0</v>
      </c>
      <c r="I17" s="168">
        <v>0</v>
      </c>
      <c r="J17" s="166">
        <v>0</v>
      </c>
      <c r="K17" s="167">
        <v>0</v>
      </c>
      <c r="L17" s="167">
        <v>0</v>
      </c>
      <c r="M17" s="167">
        <v>0</v>
      </c>
      <c r="N17" s="167">
        <v>0</v>
      </c>
      <c r="O17" s="167">
        <v>0</v>
      </c>
      <c r="P17" s="127">
        <v>121.75</v>
      </c>
      <c r="Q17" s="169">
        <v>0</v>
      </c>
      <c r="R17" s="127">
        <v>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row>
    <row r="18" spans="1:216" ht="27" customHeight="1">
      <c r="A18" s="165" t="s">
        <v>106</v>
      </c>
      <c r="B18" s="165" t="s">
        <v>85</v>
      </c>
      <c r="C18" s="126"/>
      <c r="D18" s="165" t="s">
        <v>107</v>
      </c>
      <c r="E18" s="166">
        <v>121.75</v>
      </c>
      <c r="F18" s="166">
        <v>0</v>
      </c>
      <c r="G18" s="166">
        <v>0</v>
      </c>
      <c r="H18" s="167">
        <v>0</v>
      </c>
      <c r="I18" s="168">
        <v>0</v>
      </c>
      <c r="J18" s="166">
        <v>0</v>
      </c>
      <c r="K18" s="167">
        <v>0</v>
      </c>
      <c r="L18" s="167">
        <v>0</v>
      </c>
      <c r="M18" s="167">
        <v>0</v>
      </c>
      <c r="N18" s="167">
        <v>0</v>
      </c>
      <c r="O18" s="167">
        <v>0</v>
      </c>
      <c r="P18" s="127">
        <v>121.75</v>
      </c>
      <c r="Q18" s="169">
        <v>0</v>
      </c>
      <c r="R18" s="127">
        <v>0</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row>
    <row r="19" spans="1:216" ht="27" customHeight="1">
      <c r="A19" s="165" t="s">
        <v>108</v>
      </c>
      <c r="B19" s="165" t="s">
        <v>109</v>
      </c>
      <c r="C19" s="126" t="s">
        <v>83</v>
      </c>
      <c r="D19" s="165" t="s">
        <v>110</v>
      </c>
      <c r="E19" s="166">
        <v>121.75</v>
      </c>
      <c r="F19" s="166">
        <v>0</v>
      </c>
      <c r="G19" s="166">
        <v>0</v>
      </c>
      <c r="H19" s="167">
        <v>0</v>
      </c>
      <c r="I19" s="168">
        <v>0</v>
      </c>
      <c r="J19" s="166">
        <v>0</v>
      </c>
      <c r="K19" s="167">
        <v>0</v>
      </c>
      <c r="L19" s="167">
        <v>0</v>
      </c>
      <c r="M19" s="167">
        <v>0</v>
      </c>
      <c r="N19" s="167">
        <v>0</v>
      </c>
      <c r="O19" s="167">
        <v>0</v>
      </c>
      <c r="P19" s="127">
        <v>121.75</v>
      </c>
      <c r="Q19" s="169">
        <v>0</v>
      </c>
      <c r="R19" s="127">
        <v>0</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row>
    <row r="20" spans="1:216" ht="27" customHeight="1">
      <c r="A20"/>
      <c r="B20"/>
      <c r="C20"/>
      <c r="D20" s="164"/>
      <c r="E20" s="164"/>
      <c r="H20" s="164"/>
      <c r="I20" s="164"/>
      <c r="J20" s="164"/>
      <c r="K20" s="164"/>
      <c r="L20" s="164"/>
      <c r="M20" s="164"/>
      <c r="N20" s="164"/>
      <c r="O20" s="164"/>
      <c r="P20" s="164"/>
      <c r="Q20" s="164"/>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row>
    <row r="21" spans="1:216" ht="27" customHeight="1">
      <c r="A21"/>
      <c r="B21"/>
      <c r="C21"/>
      <c r="E21" s="164"/>
      <c r="H21" s="164"/>
      <c r="I21" s="164"/>
      <c r="J21" s="164"/>
      <c r="K21" s="164"/>
      <c r="L21" s="164"/>
      <c r="M21" s="164"/>
      <c r="N21" s="164"/>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row>
    <row r="22" spans="1:216" ht="12.75" customHeight="1">
      <c r="A22"/>
      <c r="B22"/>
      <c r="C22"/>
      <c r="E22" s="164"/>
      <c r="F22" s="164"/>
      <c r="H22" s="164"/>
      <c r="I22" s="164"/>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row>
    <row r="23" spans="1:216" ht="12.75" customHeight="1">
      <c r="A23"/>
      <c r="B23"/>
      <c r="C23"/>
      <c r="F23" s="164"/>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row>
    <row r="24" spans="1:21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row>
    <row r="25" spans="1:21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row>
    <row r="26" spans="1:21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row>
    <row r="27" spans="1:216" ht="12.75" customHeight="1">
      <c r="A27"/>
      <c r="B27"/>
      <c r="C27"/>
      <c r="H27" s="164"/>
      <c r="I27" s="164"/>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row>
  </sheetData>
  <sheetProtection formatCells="0" formatColumns="0" formatRows="0"/>
  <mergeCells count="15">
    <mergeCell ref="P4:P5"/>
    <mergeCell ref="Q4:Q5"/>
    <mergeCell ref="R4:R5"/>
    <mergeCell ref="L4:L5"/>
    <mergeCell ref="M4:M5"/>
    <mergeCell ref="N4:N5"/>
    <mergeCell ref="O4:O5"/>
    <mergeCell ref="H4:H5"/>
    <mergeCell ref="I4:I5"/>
    <mergeCell ref="J4:J5"/>
    <mergeCell ref="K4:K5"/>
    <mergeCell ref="D4:D5"/>
    <mergeCell ref="E4:E5"/>
    <mergeCell ref="F4:F5"/>
    <mergeCell ref="G4:G5"/>
  </mergeCells>
  <printOptions horizontalCentered="1"/>
  <pageMargins left="0.4326388888888889" right="0.275" top="1" bottom="0.4722222222222222" header="0.5" footer="0.5"/>
  <pageSetup fitToHeight="0" fitToWidth="1" horizontalDpi="200" verticalDpi="200" orientation="landscape" paperSize="9" scale="78"/>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IK22"/>
  <sheetViews>
    <sheetView showGridLines="0" showZeros="0" workbookViewId="0" topLeftCell="A1">
      <selection activeCell="T6" sqref="T6"/>
    </sheetView>
  </sheetViews>
  <sheetFormatPr defaultColWidth="9.16015625" defaultRowHeight="12.75" customHeight="1"/>
  <cols>
    <col min="1" max="1" width="6.5" style="112" customWidth="1"/>
    <col min="2" max="2" width="5.83203125" style="112" customWidth="1"/>
    <col min="3" max="3" width="3.33203125" style="112" customWidth="1"/>
    <col min="4" max="4" width="21.16015625" style="112" customWidth="1"/>
    <col min="5" max="5" width="9.33203125" style="112" customWidth="1"/>
    <col min="6" max="6" width="8.16015625" style="112" customWidth="1"/>
    <col min="7" max="7" width="6.66015625" style="112" customWidth="1"/>
    <col min="8" max="8" width="7.33203125" style="112" customWidth="1"/>
    <col min="9" max="9" width="7.16015625" style="112" customWidth="1"/>
    <col min="10" max="10" width="7.66015625" style="112" customWidth="1"/>
    <col min="11" max="11" width="7.83203125" style="112" customWidth="1"/>
    <col min="12" max="12" width="6.83203125" style="112" customWidth="1"/>
    <col min="13" max="13" width="7.66015625" style="112" customWidth="1"/>
    <col min="14" max="14" width="7.5" style="112" customWidth="1"/>
    <col min="15" max="15" width="9.16015625" style="112" customWidth="1"/>
    <col min="16" max="16" width="7.16015625" style="112" customWidth="1"/>
    <col min="17" max="17" width="9.16015625" style="112" customWidth="1"/>
    <col min="18" max="18" width="8" style="112" customWidth="1"/>
    <col min="19" max="19" width="7.16015625" style="112" customWidth="1"/>
    <col min="20" max="21" width="9.16015625" style="112" customWidth="1"/>
    <col min="22" max="25" width="6.83203125" style="112" customWidth="1"/>
    <col min="26" max="28" width="7.83203125" style="112" customWidth="1"/>
    <col min="29" max="31" width="9.16015625" style="112" customWidth="1"/>
    <col min="32" max="32" width="8.16015625" style="112" customWidth="1"/>
    <col min="33" max="33" width="8" style="112" customWidth="1"/>
    <col min="34" max="245" width="9.16015625" style="112" customWidth="1"/>
    <col min="246" max="16384" width="9.16015625" style="112" customWidth="1"/>
  </cols>
  <sheetData>
    <row r="1" spans="1:245" ht="18.75" customHeight="1">
      <c r="A1" s="3" t="s">
        <v>137</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2:245" s="161" customFormat="1" ht="32.25" customHeight="1">
      <c r="B2" s="114"/>
      <c r="C2" s="114"/>
      <c r="E2" s="114"/>
      <c r="F2" s="114" t="s">
        <v>138</v>
      </c>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row>
    <row r="3" spans="34:245" ht="18.75" customHeight="1">
      <c r="AH3" s="120" t="s">
        <v>113</v>
      </c>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30" customHeight="1">
      <c r="A4" s="115" t="s">
        <v>71</v>
      </c>
      <c r="B4" s="115"/>
      <c r="C4" s="115"/>
      <c r="D4" s="241" t="s">
        <v>114</v>
      </c>
      <c r="E4" s="241" t="s">
        <v>50</v>
      </c>
      <c r="F4" s="241" t="s">
        <v>139</v>
      </c>
      <c r="G4" s="241" t="s">
        <v>140</v>
      </c>
      <c r="H4" s="241" t="s">
        <v>141</v>
      </c>
      <c r="I4" s="241" t="s">
        <v>142</v>
      </c>
      <c r="J4" s="241" t="s">
        <v>143</v>
      </c>
      <c r="K4" s="241" t="s">
        <v>144</v>
      </c>
      <c r="L4" s="241" t="s">
        <v>145</v>
      </c>
      <c r="M4" s="241" t="s">
        <v>146</v>
      </c>
      <c r="N4" s="241" t="s">
        <v>147</v>
      </c>
      <c r="O4" s="241" t="s">
        <v>148</v>
      </c>
      <c r="P4" s="241" t="s">
        <v>149</v>
      </c>
      <c r="Q4" s="241" t="s">
        <v>150</v>
      </c>
      <c r="R4" s="241" t="s">
        <v>151</v>
      </c>
      <c r="S4" s="241" t="s">
        <v>152</v>
      </c>
      <c r="T4" s="241" t="s">
        <v>153</v>
      </c>
      <c r="U4" s="241" t="s">
        <v>154</v>
      </c>
      <c r="V4" s="241" t="s">
        <v>155</v>
      </c>
      <c r="W4" s="241" t="s">
        <v>156</v>
      </c>
      <c r="X4" s="241" t="s">
        <v>157</v>
      </c>
      <c r="Y4" s="241" t="s">
        <v>158</v>
      </c>
      <c r="Z4" s="241" t="s">
        <v>159</v>
      </c>
      <c r="AA4" s="241" t="s">
        <v>160</v>
      </c>
      <c r="AB4" s="241" t="s">
        <v>161</v>
      </c>
      <c r="AC4" s="241" t="s">
        <v>162</v>
      </c>
      <c r="AD4" s="241" t="s">
        <v>163</v>
      </c>
      <c r="AE4" s="241" t="s">
        <v>164</v>
      </c>
      <c r="AF4" s="241" t="s">
        <v>165</v>
      </c>
      <c r="AG4" s="241" t="s">
        <v>166</v>
      </c>
      <c r="AH4" s="241" t="s">
        <v>167</v>
      </c>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2.5" customHeight="1">
      <c r="A5" s="116" t="s">
        <v>73</v>
      </c>
      <c r="B5" s="116" t="s">
        <v>74</v>
      </c>
      <c r="C5" s="116" t="s">
        <v>75</v>
      </c>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J5" s="162"/>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162" customFormat="1" ht="39" customHeight="1">
      <c r="A6" s="104"/>
      <c r="B6" s="104"/>
      <c r="C6" s="104"/>
      <c r="D6" s="104" t="s">
        <v>58</v>
      </c>
      <c r="E6" s="117">
        <f>E7+E10</f>
        <v>861.95</v>
      </c>
      <c r="F6" s="117">
        <v>57.4</v>
      </c>
      <c r="G6" s="117">
        <v>0</v>
      </c>
      <c r="H6" s="117">
        <v>0</v>
      </c>
      <c r="I6" s="117">
        <v>10</v>
      </c>
      <c r="J6" s="117">
        <v>16.5</v>
      </c>
      <c r="K6" s="117">
        <v>28</v>
      </c>
      <c r="L6" s="117">
        <v>6.6</v>
      </c>
      <c r="M6" s="117">
        <v>0</v>
      </c>
      <c r="N6" s="117">
        <v>7</v>
      </c>
      <c r="O6" s="117">
        <v>56</v>
      </c>
      <c r="P6" s="117">
        <v>0</v>
      </c>
      <c r="Q6" s="117">
        <v>10</v>
      </c>
      <c r="R6" s="117">
        <v>0</v>
      </c>
      <c r="S6" s="117">
        <v>1</v>
      </c>
      <c r="T6" s="117">
        <v>18.97</v>
      </c>
      <c r="U6" s="117">
        <v>41.1</v>
      </c>
      <c r="V6" s="117">
        <v>0</v>
      </c>
      <c r="W6" s="117">
        <v>0</v>
      </c>
      <c r="X6" s="117">
        <v>0</v>
      </c>
      <c r="Y6" s="117">
        <v>0</v>
      </c>
      <c r="Z6" s="117">
        <v>6</v>
      </c>
      <c r="AA6" s="117">
        <v>25.37</v>
      </c>
      <c r="AB6" s="117">
        <v>44.12</v>
      </c>
      <c r="AC6" s="117">
        <v>42</v>
      </c>
      <c r="AD6" s="117">
        <v>14.08</v>
      </c>
      <c r="AE6" s="117">
        <v>168</v>
      </c>
      <c r="AF6" s="117">
        <v>25</v>
      </c>
      <c r="AG6" s="117">
        <v>74</v>
      </c>
      <c r="AH6" s="117">
        <f>AH7+AH10</f>
        <v>210.81</v>
      </c>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row>
    <row r="7" spans="1:245" ht="39" customHeight="1">
      <c r="A7" s="104" t="s">
        <v>76</v>
      </c>
      <c r="B7" s="104"/>
      <c r="C7" s="104"/>
      <c r="D7" s="104" t="s">
        <v>77</v>
      </c>
      <c r="E7" s="117">
        <f>SUM(F7:AH7)</f>
        <v>846.94</v>
      </c>
      <c r="F7" s="117">
        <v>57.4</v>
      </c>
      <c r="G7" s="117">
        <v>0</v>
      </c>
      <c r="H7" s="117">
        <v>0</v>
      </c>
      <c r="I7" s="117">
        <v>10</v>
      </c>
      <c r="J7" s="117">
        <v>16.5</v>
      </c>
      <c r="K7" s="117">
        <v>28</v>
      </c>
      <c r="L7" s="117">
        <v>6.6</v>
      </c>
      <c r="M7" s="117">
        <v>0</v>
      </c>
      <c r="N7" s="117">
        <v>7</v>
      </c>
      <c r="O7" s="117">
        <v>56</v>
      </c>
      <c r="P7" s="117">
        <v>0</v>
      </c>
      <c r="Q7" s="117">
        <v>10</v>
      </c>
      <c r="R7" s="117">
        <v>0</v>
      </c>
      <c r="S7" s="117">
        <v>1</v>
      </c>
      <c r="T7" s="117">
        <v>18.97</v>
      </c>
      <c r="U7" s="117">
        <v>41.1</v>
      </c>
      <c r="V7" s="117">
        <v>0</v>
      </c>
      <c r="W7" s="117">
        <v>0</v>
      </c>
      <c r="X7" s="117">
        <v>0</v>
      </c>
      <c r="Y7" s="117">
        <v>0</v>
      </c>
      <c r="Z7" s="117">
        <v>6</v>
      </c>
      <c r="AA7" s="117">
        <v>25.37</v>
      </c>
      <c r="AB7" s="117">
        <v>44.12</v>
      </c>
      <c r="AC7" s="117">
        <v>42</v>
      </c>
      <c r="AD7" s="117">
        <v>14.08</v>
      </c>
      <c r="AE7" s="117">
        <v>168</v>
      </c>
      <c r="AF7" s="117">
        <v>25</v>
      </c>
      <c r="AG7" s="117">
        <v>74</v>
      </c>
      <c r="AH7" s="117">
        <f>AH8</f>
        <v>195.8</v>
      </c>
      <c r="AI7" s="162"/>
      <c r="AJ7" s="162"/>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ht="39" customHeight="1">
      <c r="A8" s="104" t="s">
        <v>78</v>
      </c>
      <c r="B8" s="104" t="s">
        <v>79</v>
      </c>
      <c r="C8" s="104"/>
      <c r="D8" s="104" t="s">
        <v>80</v>
      </c>
      <c r="E8" s="117">
        <f>SUM(F8:AH8)</f>
        <v>846.94</v>
      </c>
      <c r="F8" s="117">
        <v>57.4</v>
      </c>
      <c r="G8" s="117">
        <v>0</v>
      </c>
      <c r="H8" s="117">
        <v>0</v>
      </c>
      <c r="I8" s="117">
        <v>10</v>
      </c>
      <c r="J8" s="117">
        <v>16.5</v>
      </c>
      <c r="K8" s="117">
        <v>28</v>
      </c>
      <c r="L8" s="117">
        <v>6.6</v>
      </c>
      <c r="M8" s="117">
        <v>0</v>
      </c>
      <c r="N8" s="117">
        <v>7</v>
      </c>
      <c r="O8" s="117">
        <v>56</v>
      </c>
      <c r="P8" s="117">
        <v>0</v>
      </c>
      <c r="Q8" s="117">
        <v>10</v>
      </c>
      <c r="R8" s="117">
        <v>0</v>
      </c>
      <c r="S8" s="117">
        <v>1</v>
      </c>
      <c r="T8" s="117">
        <v>18.97</v>
      </c>
      <c r="U8" s="117">
        <v>41.1</v>
      </c>
      <c r="V8" s="117">
        <v>0</v>
      </c>
      <c r="W8" s="117">
        <v>0</v>
      </c>
      <c r="X8" s="117">
        <v>0</v>
      </c>
      <c r="Y8" s="117">
        <v>0</v>
      </c>
      <c r="Z8" s="117">
        <v>6</v>
      </c>
      <c r="AA8" s="117">
        <v>25.37</v>
      </c>
      <c r="AB8" s="117">
        <v>44.12</v>
      </c>
      <c r="AC8" s="117">
        <v>42</v>
      </c>
      <c r="AD8" s="117">
        <v>14.08</v>
      </c>
      <c r="AE8" s="117">
        <v>168</v>
      </c>
      <c r="AF8" s="117">
        <v>25</v>
      </c>
      <c r="AG8" s="117">
        <v>74</v>
      </c>
      <c r="AH8" s="117">
        <f>AH9</f>
        <v>195.8</v>
      </c>
      <c r="AJ8" s="162"/>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39" customHeight="1">
      <c r="A9" s="104" t="s">
        <v>81</v>
      </c>
      <c r="B9" s="104" t="s">
        <v>82</v>
      </c>
      <c r="C9" s="104" t="s">
        <v>83</v>
      </c>
      <c r="D9" s="104" t="s">
        <v>84</v>
      </c>
      <c r="E9" s="117">
        <f>SUM(F9:AH9)</f>
        <v>846.94</v>
      </c>
      <c r="F9" s="117">
        <v>57.4</v>
      </c>
      <c r="G9" s="117">
        <v>0</v>
      </c>
      <c r="H9" s="117">
        <v>0</v>
      </c>
      <c r="I9" s="117">
        <v>10</v>
      </c>
      <c r="J9" s="117">
        <v>16.5</v>
      </c>
      <c r="K9" s="117">
        <v>28</v>
      </c>
      <c r="L9" s="117">
        <v>6.6</v>
      </c>
      <c r="M9" s="117">
        <v>0</v>
      </c>
      <c r="N9" s="117">
        <v>7</v>
      </c>
      <c r="O9" s="117">
        <v>56</v>
      </c>
      <c r="P9" s="117">
        <v>0</v>
      </c>
      <c r="Q9" s="117">
        <v>10</v>
      </c>
      <c r="R9" s="117">
        <v>0</v>
      </c>
      <c r="S9" s="117">
        <v>1</v>
      </c>
      <c r="T9" s="117">
        <v>18.97</v>
      </c>
      <c r="U9" s="117">
        <v>41.1</v>
      </c>
      <c r="V9" s="117">
        <v>0</v>
      </c>
      <c r="W9" s="117">
        <v>0</v>
      </c>
      <c r="X9" s="117">
        <v>0</v>
      </c>
      <c r="Y9" s="117">
        <v>0</v>
      </c>
      <c r="Z9" s="117">
        <v>6</v>
      </c>
      <c r="AA9" s="117">
        <v>25.37</v>
      </c>
      <c r="AB9" s="117">
        <v>44.12</v>
      </c>
      <c r="AC9" s="117">
        <v>42</v>
      </c>
      <c r="AD9" s="117">
        <v>14.08</v>
      </c>
      <c r="AE9" s="117">
        <v>168</v>
      </c>
      <c r="AF9" s="117">
        <v>25</v>
      </c>
      <c r="AG9" s="117">
        <v>74</v>
      </c>
      <c r="AH9" s="117">
        <f>195.8</f>
        <v>195.8</v>
      </c>
      <c r="AI9" s="162"/>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39" customHeight="1">
      <c r="A10" s="104" t="s">
        <v>87</v>
      </c>
      <c r="B10" s="104"/>
      <c r="C10" s="104"/>
      <c r="D10" s="118" t="s">
        <v>88</v>
      </c>
      <c r="E10" s="117">
        <f>AH10</f>
        <v>15.01</v>
      </c>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7">
        <f>AH11</f>
        <v>15.01</v>
      </c>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39" customHeight="1">
      <c r="A11" s="104" t="s">
        <v>89</v>
      </c>
      <c r="B11" s="104" t="s">
        <v>90</v>
      </c>
      <c r="C11" s="104"/>
      <c r="D11" s="118" t="s">
        <v>91</v>
      </c>
      <c r="E11" s="117">
        <f>AH11</f>
        <v>15.01</v>
      </c>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7">
        <f>AH12</f>
        <v>15.01</v>
      </c>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39" customHeight="1">
      <c r="A12" s="104" t="s">
        <v>92</v>
      </c>
      <c r="B12" s="104" t="s">
        <v>94</v>
      </c>
      <c r="C12" s="104" t="s">
        <v>83</v>
      </c>
      <c r="D12" s="118" t="s">
        <v>93</v>
      </c>
      <c r="E12" s="117">
        <f>AH12</f>
        <v>15.01</v>
      </c>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7">
        <v>15.01</v>
      </c>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4:245" ht="12.75" customHeight="1">
      <c r="D13" s="162"/>
      <c r="P13" s="162"/>
      <c r="Q13" s="162"/>
      <c r="R13" s="162"/>
      <c r="S13" s="162"/>
      <c r="T13" s="162"/>
      <c r="U13" s="162"/>
      <c r="V13" s="162"/>
      <c r="W13" s="162"/>
      <c r="X13" s="162"/>
      <c r="Y13" s="162"/>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6:245" ht="12.75" customHeight="1">
      <c r="P14" s="162"/>
      <c r="Q14" s="162"/>
      <c r="R14" s="162"/>
      <c r="S14" s="162"/>
      <c r="T14" s="162"/>
      <c r="U14" s="162"/>
      <c r="V14" s="162"/>
      <c r="W14" s="162"/>
      <c r="X14" s="162"/>
      <c r="Y14" s="162"/>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24:245" ht="12.75" customHeight="1">
      <c r="X15" s="162"/>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12.75" customHeight="1">
      <c r="A17"/>
      <c r="B17"/>
      <c r="C17"/>
      <c r="Y17" s="162"/>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12.75" customHeight="1">
      <c r="A19"/>
      <c r="B19"/>
      <c r="C19"/>
      <c r="D19" s="162"/>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12.75" customHeight="1">
      <c r="A20"/>
      <c r="B20"/>
      <c r="C20"/>
      <c r="D20" s="162"/>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ht="12.75" customHeight="1">
      <c r="A22"/>
      <c r="B22"/>
      <c r="C22"/>
      <c r="D22" s="16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sheetData>
  <sheetProtection formatCells="0" formatColumns="0" formatRows="0"/>
  <mergeCells count="31">
    <mergeCell ref="AF4:AF5"/>
    <mergeCell ref="AG4:AG5"/>
    <mergeCell ref="AH4:AH5"/>
    <mergeCell ref="AB4:AB5"/>
    <mergeCell ref="AC4:AC5"/>
    <mergeCell ref="AD4:AD5"/>
    <mergeCell ref="AE4:AE5"/>
    <mergeCell ref="X4:X5"/>
    <mergeCell ref="Y4:Y5"/>
    <mergeCell ref="Z4:Z5"/>
    <mergeCell ref="AA4:AA5"/>
    <mergeCell ref="T4:T5"/>
    <mergeCell ref="U4:U5"/>
    <mergeCell ref="V4:V5"/>
    <mergeCell ref="W4:W5"/>
    <mergeCell ref="P4:P5"/>
    <mergeCell ref="Q4:Q5"/>
    <mergeCell ref="R4:R5"/>
    <mergeCell ref="S4:S5"/>
    <mergeCell ref="L4:L5"/>
    <mergeCell ref="M4:M5"/>
    <mergeCell ref="N4:N5"/>
    <mergeCell ref="O4:O5"/>
    <mergeCell ref="H4:H5"/>
    <mergeCell ref="I4:I5"/>
    <mergeCell ref="J4:J5"/>
    <mergeCell ref="K4:K5"/>
    <mergeCell ref="D4:D5"/>
    <mergeCell ref="E4:E5"/>
    <mergeCell ref="F4:F5"/>
    <mergeCell ref="G4:G5"/>
  </mergeCells>
  <printOptions/>
  <pageMargins left="0.7513888888888889" right="0.1180555555555555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D20"/>
  <sheetViews>
    <sheetView showGridLines="0" showZeros="0" workbookViewId="0" topLeftCell="A1">
      <selection activeCell="O4" sqref="O4:O5"/>
    </sheetView>
  </sheetViews>
  <sheetFormatPr defaultColWidth="9.16015625" defaultRowHeight="12.75" customHeight="1"/>
  <cols>
    <col min="1" max="1" width="9" style="93" customWidth="1"/>
    <col min="2" max="2" width="6.5" style="93" customWidth="1"/>
    <col min="3" max="3" width="4.33203125" style="93" customWidth="1"/>
    <col min="4" max="4" width="28.5" style="93" customWidth="1"/>
    <col min="5" max="7" width="8.83203125" style="93" customWidth="1"/>
    <col min="8" max="8" width="10.5" style="93" customWidth="1"/>
    <col min="9" max="14" width="8.83203125" style="93" customWidth="1"/>
    <col min="15" max="15" width="10.16015625" style="93" customWidth="1"/>
    <col min="16" max="16" width="11.16015625" style="93" customWidth="1"/>
    <col min="17" max="238" width="9.16015625" style="93" customWidth="1"/>
    <col min="239" max="16384" width="9.16015625" style="93" customWidth="1"/>
  </cols>
  <sheetData>
    <row r="1" spans="1:238" ht="17.25" customHeight="1">
      <c r="A1" s="3" t="s">
        <v>168</v>
      </c>
      <c r="P1" s="106"/>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24.75" customHeight="1">
      <c r="A2" s="159" t="s">
        <v>169</v>
      </c>
      <c r="B2" s="95"/>
      <c r="C2" s="95"/>
      <c r="D2" s="95"/>
      <c r="E2" s="95"/>
      <c r="F2" s="95"/>
      <c r="G2" s="95"/>
      <c r="H2" s="95"/>
      <c r="I2" s="107"/>
      <c r="J2" s="107"/>
      <c r="K2" s="107"/>
      <c r="L2" s="107"/>
      <c r="M2" s="107"/>
      <c r="N2" s="107"/>
      <c r="O2" s="107"/>
      <c r="P2" s="107"/>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6:238" ht="17.25" customHeight="1">
      <c r="P3" s="108" t="s">
        <v>113</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22.5" customHeight="1">
      <c r="A4" s="96" t="s">
        <v>71</v>
      </c>
      <c r="B4" s="97"/>
      <c r="C4" s="98"/>
      <c r="D4" s="242" t="s">
        <v>114</v>
      </c>
      <c r="E4" s="243" t="s">
        <v>50</v>
      </c>
      <c r="F4" s="245" t="s">
        <v>170</v>
      </c>
      <c r="G4" s="247" t="s">
        <v>171</v>
      </c>
      <c r="H4" s="242" t="s">
        <v>172</v>
      </c>
      <c r="I4" s="242" t="s">
        <v>173</v>
      </c>
      <c r="J4" s="242" t="s">
        <v>174</v>
      </c>
      <c r="K4" s="242" t="s">
        <v>175</v>
      </c>
      <c r="L4" s="242" t="s">
        <v>135</v>
      </c>
      <c r="M4" s="244" t="s">
        <v>176</v>
      </c>
      <c r="N4" s="244" t="s">
        <v>177</v>
      </c>
      <c r="O4" s="244" t="s">
        <v>178</v>
      </c>
      <c r="P4" s="244" t="s">
        <v>179</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ht="27.75" customHeight="1">
      <c r="A5" s="99" t="s">
        <v>73</v>
      </c>
      <c r="B5" s="99" t="s">
        <v>74</v>
      </c>
      <c r="C5" s="100" t="s">
        <v>75</v>
      </c>
      <c r="D5" s="242"/>
      <c r="E5" s="244"/>
      <c r="F5" s="246"/>
      <c r="G5" s="248"/>
      <c r="H5" s="242"/>
      <c r="I5" s="242"/>
      <c r="J5" s="242"/>
      <c r="K5" s="242"/>
      <c r="L5" s="242"/>
      <c r="M5" s="244"/>
      <c r="N5" s="244"/>
      <c r="O5" s="244"/>
      <c r="P5" s="244"/>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8" s="158" customFormat="1" ht="24.75" customHeight="1">
      <c r="A6" s="101"/>
      <c r="B6" s="101"/>
      <c r="C6" s="101"/>
      <c r="D6" s="101" t="s">
        <v>58</v>
      </c>
      <c r="E6" s="102">
        <f aca="true" t="shared" si="0" ref="E6:G7">E7</f>
        <v>41.269999999999996</v>
      </c>
      <c r="F6" s="102">
        <f t="shared" si="0"/>
        <v>1.67</v>
      </c>
      <c r="G6" s="102">
        <f t="shared" si="0"/>
        <v>27.66</v>
      </c>
      <c r="H6" s="103"/>
      <c r="I6" s="103"/>
      <c r="J6" s="102">
        <f>J7</f>
        <v>11.94</v>
      </c>
      <c r="K6" s="103"/>
      <c r="L6" s="103"/>
      <c r="M6" s="103"/>
      <c r="N6" s="103"/>
      <c r="O6" s="103"/>
      <c r="P6" s="109"/>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row>
    <row r="7" spans="1:238" ht="24.75" customHeight="1">
      <c r="A7" s="104" t="s">
        <v>87</v>
      </c>
      <c r="B7" s="104"/>
      <c r="C7" s="104"/>
      <c r="D7" s="43" t="s">
        <v>88</v>
      </c>
      <c r="E7" s="102">
        <f t="shared" si="0"/>
        <v>41.269999999999996</v>
      </c>
      <c r="F7" s="102">
        <f t="shared" si="0"/>
        <v>1.67</v>
      </c>
      <c r="G7" s="102">
        <f t="shared" si="0"/>
        <v>27.66</v>
      </c>
      <c r="H7" s="102"/>
      <c r="I7" s="102"/>
      <c r="J7" s="102">
        <f>J8</f>
        <v>11.94</v>
      </c>
      <c r="K7" s="110"/>
      <c r="L7" s="110"/>
      <c r="M7" s="111"/>
      <c r="N7" s="110"/>
      <c r="O7" s="110"/>
      <c r="P7" s="111"/>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spans="1:238" ht="24.75" customHeight="1">
      <c r="A8" s="104" t="s">
        <v>89</v>
      </c>
      <c r="B8" s="104" t="s">
        <v>90</v>
      </c>
      <c r="C8" s="104"/>
      <c r="D8" s="43" t="s">
        <v>91</v>
      </c>
      <c r="E8" s="102">
        <f aca="true" t="shared" si="1" ref="E8:J8">E9</f>
        <v>41.269999999999996</v>
      </c>
      <c r="F8" s="102">
        <f t="shared" si="1"/>
        <v>1.67</v>
      </c>
      <c r="G8" s="102">
        <f t="shared" si="1"/>
        <v>27.66</v>
      </c>
      <c r="H8" s="102">
        <f t="shared" si="1"/>
        <v>0</v>
      </c>
      <c r="I8" s="102">
        <f t="shared" si="1"/>
        <v>0</v>
      </c>
      <c r="J8" s="102">
        <f t="shared" si="1"/>
        <v>11.94</v>
      </c>
      <c r="K8" s="111"/>
      <c r="L8" s="111"/>
      <c r="M8" s="111"/>
      <c r="N8" s="111"/>
      <c r="O8" s="111"/>
      <c r="P8" s="111"/>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row>
    <row r="9" spans="1:238" ht="24.75" customHeight="1">
      <c r="A9" s="104" t="s">
        <v>92</v>
      </c>
      <c r="B9" s="104" t="s">
        <v>94</v>
      </c>
      <c r="C9" s="104" t="s">
        <v>83</v>
      </c>
      <c r="D9" s="43" t="s">
        <v>93</v>
      </c>
      <c r="E9" s="102">
        <f>SUM(F9:J9)</f>
        <v>41.269999999999996</v>
      </c>
      <c r="F9" s="102">
        <v>1.67</v>
      </c>
      <c r="G9" s="105">
        <v>27.66</v>
      </c>
      <c r="H9" s="105"/>
      <c r="I9" s="102"/>
      <c r="J9" s="105">
        <v>11.94</v>
      </c>
      <c r="K9" s="111"/>
      <c r="L9" s="111"/>
      <c r="M9" s="111"/>
      <c r="N9" s="111"/>
      <c r="O9" s="111"/>
      <c r="P9" s="111"/>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spans="1:238" ht="12.75" customHeight="1">
      <c r="A10" s="158"/>
      <c r="B10" s="158"/>
      <c r="C10" s="158"/>
      <c r="E10" s="158"/>
      <c r="G10" s="158"/>
      <c r="H10" s="158"/>
      <c r="I10" s="158"/>
      <c r="J10" s="158"/>
      <c r="K10" s="158"/>
      <c r="L10" s="158"/>
      <c r="M10" s="158"/>
      <c r="N10" s="158"/>
      <c r="O10" s="158"/>
      <c r="R10" s="16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spans="1:238" ht="12.75" customHeight="1">
      <c r="A11" s="158"/>
      <c r="B11" s="158"/>
      <c r="C11" s="158"/>
      <c r="D11" s="158"/>
      <c r="E11" s="158"/>
      <c r="F11" s="158"/>
      <c r="G11" s="158"/>
      <c r="H11" s="158"/>
      <c r="I11" s="158"/>
      <c r="J11" s="158"/>
      <c r="K11" s="158"/>
      <c r="L11" s="158"/>
      <c r="M11" s="158"/>
      <c r="N11" s="158"/>
      <c r="O11" s="158"/>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row>
    <row r="12" spans="1:238" ht="12.75" customHeight="1">
      <c r="A12" s="158"/>
      <c r="B12" s="158"/>
      <c r="C12" s="158"/>
      <c r="D12" s="158"/>
      <c r="E12" s="158"/>
      <c r="F12" s="158"/>
      <c r="G12" s="158"/>
      <c r="H12" s="158"/>
      <c r="I12" s="158"/>
      <c r="J12" s="158"/>
      <c r="K12" s="158"/>
      <c r="L12" s="158"/>
      <c r="M12" s="158"/>
      <c r="N12" s="158"/>
      <c r="O12" s="158"/>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spans="1:238" ht="12.75" customHeight="1">
      <c r="A13" s="158"/>
      <c r="B13" s="158"/>
      <c r="C13" s="158"/>
      <c r="D13" s="158"/>
      <c r="E13" s="158"/>
      <c r="F13" s="158"/>
      <c r="G13" s="158"/>
      <c r="H13" s="158"/>
      <c r="I13" s="158"/>
      <c r="J13" s="158"/>
      <c r="K13" s="158"/>
      <c r="L13" s="158"/>
      <c r="M13" s="158"/>
      <c r="N13" s="158"/>
      <c r="O13" s="158"/>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spans="1:238" ht="12.75" customHeight="1">
      <c r="A14" s="158"/>
      <c r="B14" s="158"/>
      <c r="C14" s="158"/>
      <c r="D14" s="158"/>
      <c r="E14" s="158"/>
      <c r="F14" s="158"/>
      <c r="G14" s="158"/>
      <c r="H14" s="158"/>
      <c r="I14" s="158"/>
      <c r="J14" s="158"/>
      <c r="K14" s="158"/>
      <c r="L14" s="158"/>
      <c r="M14" s="158"/>
      <c r="N14" s="158"/>
      <c r="O14" s="158"/>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spans="1:238" ht="12.75" customHeight="1">
      <c r="A15" s="158"/>
      <c r="B15" s="158"/>
      <c r="C15" s="158"/>
      <c r="D15" s="158"/>
      <c r="E15" s="158"/>
      <c r="F15" s="158"/>
      <c r="G15" s="158"/>
      <c r="H15" s="158"/>
      <c r="I15" s="158"/>
      <c r="J15" s="158"/>
      <c r="K15" s="158"/>
      <c r="L15" s="158"/>
      <c r="M15" s="158"/>
      <c r="N15" s="158"/>
      <c r="O15" s="158"/>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spans="6:238" ht="12.75" customHeight="1">
      <c r="F16" s="158"/>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row>
    <row r="17" spans="1:238" ht="12.75" customHeight="1">
      <c r="A17"/>
      <c r="B17"/>
      <c r="C17"/>
      <c r="F17" s="15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12.75" customHeight="1">
      <c r="A18"/>
      <c r="B18"/>
      <c r="C18"/>
      <c r="E18" s="158"/>
      <c r="F18" s="15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12.75" customHeight="1">
      <c r="A19"/>
      <c r="B19"/>
      <c r="C19"/>
      <c r="D19" s="158"/>
      <c r="F19" s="158"/>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8" ht="12.75" customHeight="1">
      <c r="A20"/>
      <c r="B20"/>
      <c r="C20"/>
      <c r="D20" s="158"/>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sheetData>
  <sheetProtection formatCells="0" formatColumns="0" formatRows="0"/>
  <mergeCells count="13">
    <mergeCell ref="P4:P5"/>
    <mergeCell ref="L4:L5"/>
    <mergeCell ref="M4:M5"/>
    <mergeCell ref="N4:N5"/>
    <mergeCell ref="O4:O5"/>
    <mergeCell ref="H4:H5"/>
    <mergeCell ref="I4:I5"/>
    <mergeCell ref="J4:J5"/>
    <mergeCell ref="K4:K5"/>
    <mergeCell ref="D4:D5"/>
    <mergeCell ref="E4:E5"/>
    <mergeCell ref="F4:F5"/>
    <mergeCell ref="G4:G5"/>
  </mergeCells>
  <printOptions/>
  <pageMargins left="0.75" right="0.11805555555555555" top="1" bottom="1" header="0.5" footer="0.5"/>
  <pageSetup horizontalDpi="200" verticalDpi="200" orientation="landscape" paperSize="9"/>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3">
      <selection activeCell="C30" sqref="C30"/>
    </sheetView>
  </sheetViews>
  <sheetFormatPr defaultColWidth="9.16015625" defaultRowHeight="25.5" customHeight="1"/>
  <cols>
    <col min="1" max="1" width="46.83203125" style="34" customWidth="1"/>
    <col min="2" max="2" width="32.66015625" style="34" customWidth="1"/>
    <col min="3" max="3" width="41.83203125" style="34" customWidth="1"/>
    <col min="4" max="4" width="27.83203125" style="34" customWidth="1"/>
    <col min="5" max="16384" width="9.16015625" style="34" customWidth="1"/>
  </cols>
  <sheetData>
    <row r="1" spans="1:4" ht="21" customHeight="1">
      <c r="A1" s="3" t="s">
        <v>180</v>
      </c>
      <c r="B1" s="137"/>
      <c r="C1" s="137"/>
      <c r="D1" s="137"/>
    </row>
    <row r="2" spans="1:9" ht="19.5" customHeight="1">
      <c r="A2" s="249" t="s">
        <v>181</v>
      </c>
      <c r="B2" s="249"/>
      <c r="C2" s="249"/>
      <c r="D2" s="249"/>
      <c r="E2" s="138"/>
      <c r="F2" s="138"/>
      <c r="G2" s="138"/>
      <c r="H2" s="138"/>
      <c r="I2" s="138"/>
    </row>
    <row r="3" spans="2:4" ht="15" customHeight="1">
      <c r="B3" s="139"/>
      <c r="C3" s="140"/>
      <c r="D3" s="108" t="s">
        <v>113</v>
      </c>
    </row>
    <row r="4" spans="1:4" ht="22.5" customHeight="1">
      <c r="A4" s="141" t="s">
        <v>182</v>
      </c>
      <c r="B4" s="141"/>
      <c r="C4" s="141" t="s">
        <v>183</v>
      </c>
      <c r="D4" s="141"/>
    </row>
    <row r="5" spans="1:4" ht="22.5" customHeight="1">
      <c r="A5" s="42" t="s">
        <v>184</v>
      </c>
      <c r="B5" s="42" t="s">
        <v>6</v>
      </c>
      <c r="C5" s="142" t="s">
        <v>185</v>
      </c>
      <c r="D5" s="42" t="s">
        <v>6</v>
      </c>
    </row>
    <row r="6" spans="1:4" s="48" customFormat="1" ht="19.5" customHeight="1">
      <c r="A6" s="143" t="s">
        <v>51</v>
      </c>
      <c r="B6" s="144">
        <f>B7+B8</f>
        <v>3224.09</v>
      </c>
      <c r="C6" s="145" t="s">
        <v>8</v>
      </c>
      <c r="D6" s="144">
        <v>2767</v>
      </c>
    </row>
    <row r="7" spans="1:4" s="48" customFormat="1" ht="19.5" customHeight="1">
      <c r="A7" s="143" t="s">
        <v>186</v>
      </c>
      <c r="B7" s="144">
        <f>95.09+2381.92</f>
        <v>2477.01</v>
      </c>
      <c r="C7" s="146" t="s">
        <v>11</v>
      </c>
      <c r="D7" s="44">
        <v>0</v>
      </c>
    </row>
    <row r="8" spans="1:4" s="48" customFormat="1" ht="19.5" customHeight="1">
      <c r="A8" s="143" t="s">
        <v>187</v>
      </c>
      <c r="B8" s="44">
        <v>747.08</v>
      </c>
      <c r="C8" s="147" t="s">
        <v>14</v>
      </c>
      <c r="D8" s="148">
        <v>0</v>
      </c>
    </row>
    <row r="9" spans="1:4" s="48" customFormat="1" ht="19.5" customHeight="1">
      <c r="A9" s="143"/>
      <c r="B9" s="90"/>
      <c r="C9" s="145" t="s">
        <v>17</v>
      </c>
      <c r="D9" s="144">
        <v>0</v>
      </c>
    </row>
    <row r="10" spans="1:4" s="48" customFormat="1" ht="19.5" customHeight="1">
      <c r="A10" s="143"/>
      <c r="B10" s="148"/>
      <c r="C10" s="145" t="s">
        <v>20</v>
      </c>
      <c r="D10" s="144">
        <v>0</v>
      </c>
    </row>
    <row r="11" spans="1:4" s="48" customFormat="1" ht="19.5" customHeight="1">
      <c r="A11" s="143"/>
      <c r="B11" s="144"/>
      <c r="C11" s="145" t="s">
        <v>23</v>
      </c>
      <c r="D11" s="144">
        <v>0</v>
      </c>
    </row>
    <row r="12" spans="1:4" s="48" customFormat="1" ht="19.5" customHeight="1">
      <c r="A12" s="143"/>
      <c r="B12" s="144"/>
      <c r="C12" s="145" t="s">
        <v>25</v>
      </c>
      <c r="D12" s="144">
        <f>95.09+158.73</f>
        <v>253.82</v>
      </c>
    </row>
    <row r="13" spans="1:4" s="48" customFormat="1" ht="19.5" customHeight="1">
      <c r="A13" s="143"/>
      <c r="B13" s="144"/>
      <c r="C13" s="145" t="s">
        <v>26</v>
      </c>
      <c r="D13" s="144">
        <v>81.52</v>
      </c>
    </row>
    <row r="14" spans="1:4" s="48" customFormat="1" ht="19.5" customHeight="1">
      <c r="A14" s="143"/>
      <c r="B14" s="144"/>
      <c r="C14" s="145" t="s">
        <v>27</v>
      </c>
      <c r="D14" s="144">
        <v>0</v>
      </c>
    </row>
    <row r="15" spans="1:4" s="48" customFormat="1" ht="19.5" customHeight="1">
      <c r="A15" s="149"/>
      <c r="B15" s="144"/>
      <c r="C15" s="145" t="s">
        <v>28</v>
      </c>
      <c r="D15" s="144">
        <v>0</v>
      </c>
    </row>
    <row r="16" spans="1:4" s="48" customFormat="1" ht="19.5" customHeight="1">
      <c r="A16" s="149"/>
      <c r="B16" s="144"/>
      <c r="C16" s="145" t="s">
        <v>29</v>
      </c>
      <c r="D16" s="144">
        <v>0</v>
      </c>
    </row>
    <row r="17" spans="1:4" s="48" customFormat="1" ht="19.5" customHeight="1">
      <c r="A17" s="150"/>
      <c r="B17" s="144"/>
      <c r="C17" s="145" t="s">
        <v>30</v>
      </c>
      <c r="D17" s="144">
        <v>0</v>
      </c>
    </row>
    <row r="18" spans="1:4" s="48" customFormat="1" ht="19.5" customHeight="1">
      <c r="A18" s="150"/>
      <c r="B18" s="144"/>
      <c r="C18" s="145" t="s">
        <v>31</v>
      </c>
      <c r="D18" s="144">
        <v>0</v>
      </c>
    </row>
    <row r="19" spans="1:4" s="48" customFormat="1" ht="19.5" customHeight="1">
      <c r="A19" s="150"/>
      <c r="B19" s="144"/>
      <c r="C19" s="145" t="s">
        <v>32</v>
      </c>
      <c r="D19" s="144">
        <v>0</v>
      </c>
    </row>
    <row r="20" spans="1:4" s="48" customFormat="1" ht="19.5" customHeight="1">
      <c r="A20" s="150"/>
      <c r="B20" s="144"/>
      <c r="C20" s="145" t="s">
        <v>33</v>
      </c>
      <c r="D20" s="144">
        <v>0</v>
      </c>
    </row>
    <row r="21" spans="1:4" s="48" customFormat="1" ht="19.5" customHeight="1">
      <c r="A21" s="150"/>
      <c r="B21" s="44"/>
      <c r="C21" s="145" t="s">
        <v>34</v>
      </c>
      <c r="D21" s="144">
        <v>0</v>
      </c>
    </row>
    <row r="22" spans="1:4" s="48" customFormat="1" ht="19.5" customHeight="1">
      <c r="A22" s="151"/>
      <c r="B22" s="90"/>
      <c r="C22" s="145" t="s">
        <v>35</v>
      </c>
      <c r="D22" s="144">
        <v>0</v>
      </c>
    </row>
    <row r="23" spans="1:4" s="48" customFormat="1" ht="19.5" customHeight="1">
      <c r="A23" s="151"/>
      <c r="B23" s="44"/>
      <c r="C23" s="145" t="s">
        <v>36</v>
      </c>
      <c r="D23" s="144">
        <v>121.75</v>
      </c>
    </row>
    <row r="24" spans="1:4" s="48" customFormat="1" ht="19.5" customHeight="1">
      <c r="A24" s="151"/>
      <c r="B24" s="44"/>
      <c r="C24" s="145" t="s">
        <v>37</v>
      </c>
      <c r="D24" s="144">
        <v>0</v>
      </c>
    </row>
    <row r="25" spans="1:4" s="48" customFormat="1" ht="19.5" customHeight="1">
      <c r="A25" s="151"/>
      <c r="B25" s="144"/>
      <c r="C25" s="152" t="s">
        <v>38</v>
      </c>
      <c r="D25" s="144">
        <v>0</v>
      </c>
    </row>
    <row r="26" spans="1:4" s="48" customFormat="1" ht="19.5" customHeight="1">
      <c r="A26" s="151"/>
      <c r="B26" s="144"/>
      <c r="C26" s="152" t="s">
        <v>39</v>
      </c>
      <c r="D26" s="44">
        <v>0</v>
      </c>
    </row>
    <row r="27" spans="1:4" s="48" customFormat="1" ht="19.5" customHeight="1">
      <c r="A27" s="151"/>
      <c r="B27" s="144"/>
      <c r="C27" s="145" t="s">
        <v>40</v>
      </c>
      <c r="D27" s="148">
        <v>0</v>
      </c>
    </row>
    <row r="28" spans="1:8" ht="19.5" customHeight="1">
      <c r="A28" s="153" t="s">
        <v>188</v>
      </c>
      <c r="B28" s="44">
        <f>B6</f>
        <v>3224.09</v>
      </c>
      <c r="C28" s="154" t="s">
        <v>189</v>
      </c>
      <c r="D28" s="44">
        <f>SUM(D6:D27)</f>
        <v>3224.09</v>
      </c>
      <c r="E28" s="48"/>
      <c r="F28" s="48"/>
      <c r="G28" s="48"/>
      <c r="H28" s="48"/>
    </row>
    <row r="29" spans="1:4" s="48" customFormat="1" ht="19.5" customHeight="1">
      <c r="A29" s="155" t="s">
        <v>55</v>
      </c>
      <c r="B29" s="148">
        <v>0</v>
      </c>
      <c r="C29" s="156" t="s">
        <v>44</v>
      </c>
      <c r="D29" s="148"/>
    </row>
    <row r="30" spans="1:4" ht="19.5" customHeight="1">
      <c r="A30" s="153" t="s">
        <v>190</v>
      </c>
      <c r="B30" s="44">
        <v>0</v>
      </c>
      <c r="C30" s="154" t="s">
        <v>191</v>
      </c>
      <c r="D30" s="44">
        <v>0</v>
      </c>
    </row>
    <row r="31" spans="1:5" s="135" customFormat="1" ht="33" customHeight="1">
      <c r="A31" s="250"/>
      <c r="B31" s="251"/>
      <c r="C31" s="250"/>
      <c r="D31" s="251"/>
      <c r="E31" s="37"/>
    </row>
    <row r="32" spans="1:5" s="136" customFormat="1" ht="20.25" customHeight="1">
      <c r="A32" s="252"/>
      <c r="B32" s="252"/>
      <c r="C32" s="252"/>
      <c r="D32" s="252"/>
      <c r="E32" s="157"/>
    </row>
  </sheetData>
  <sheetProtection formatCells="0" formatColumns="0" formatRows="0"/>
  <mergeCells count="3">
    <mergeCell ref="A2:D2"/>
    <mergeCell ref="A31:D31"/>
    <mergeCell ref="A32:D32"/>
  </mergeCells>
  <printOptions horizontalCentered="1"/>
  <pageMargins left="0.3541666666666667" right="0.11805555555555555" top="0.4722222222222222" bottom="0.4326388888888889" header="0.2" footer="0.39"/>
  <pageSetup firstPageNumber="1" useFirstPageNumber="1" horizontalDpi="300" verticalDpi="300" orientation="landscape" paperSize="9" scale="93"/>
</worksheet>
</file>

<file path=xl/worksheets/sheet9.xml><?xml version="1.0" encoding="utf-8"?>
<worksheet xmlns="http://schemas.openxmlformats.org/spreadsheetml/2006/main" xmlns:r="http://schemas.openxmlformats.org/officeDocument/2006/relationships">
  <dimension ref="A1:IV20"/>
  <sheetViews>
    <sheetView showGridLines="0" showZeros="0" workbookViewId="0" topLeftCell="A1">
      <selection activeCell="A13" sqref="A13:D13"/>
    </sheetView>
  </sheetViews>
  <sheetFormatPr defaultColWidth="9.16015625" defaultRowHeight="23.25" customHeight="1"/>
  <cols>
    <col min="1" max="1" width="10" style="129" customWidth="1"/>
    <col min="2" max="3" width="9.33203125" style="129" customWidth="1"/>
    <col min="4" max="4" width="30.33203125" style="129" customWidth="1"/>
    <col min="5" max="5" width="24.66015625" style="129" customWidth="1"/>
    <col min="6" max="6" width="28" style="129" customWidth="1"/>
    <col min="7" max="7" width="27" style="129" customWidth="1"/>
    <col min="8" max="8" width="25.66015625" style="129" customWidth="1"/>
    <col min="9" max="16384" width="9.16015625" style="129" customWidth="1"/>
  </cols>
  <sheetData>
    <row r="1" spans="1:3" ht="23.25" customHeight="1">
      <c r="A1" s="3" t="s">
        <v>192</v>
      </c>
      <c r="B1" s="130"/>
      <c r="C1" s="130"/>
    </row>
    <row r="2" spans="1:8" ht="30" customHeight="1">
      <c r="A2" s="131" t="s">
        <v>193</v>
      </c>
      <c r="B2" s="36"/>
      <c r="C2" s="36"/>
      <c r="D2" s="36"/>
      <c r="E2" s="36"/>
      <c r="F2" s="36"/>
      <c r="G2" s="36"/>
      <c r="H2" s="132"/>
    </row>
    <row r="3" ht="21.75" customHeight="1">
      <c r="H3" s="133" t="s">
        <v>2</v>
      </c>
    </row>
    <row r="4" spans="1:8" ht="23.25" customHeight="1">
      <c r="A4" s="221" t="s">
        <v>194</v>
      </c>
      <c r="B4" s="221"/>
      <c r="C4" s="221"/>
      <c r="D4" s="221" t="s">
        <v>72</v>
      </c>
      <c r="E4" s="221" t="s">
        <v>50</v>
      </c>
      <c r="F4" s="221" t="s">
        <v>115</v>
      </c>
      <c r="G4" s="253" t="s">
        <v>116</v>
      </c>
      <c r="H4" s="254" t="s">
        <v>117</v>
      </c>
    </row>
    <row r="5" spans="1:8" ht="23.25" customHeight="1">
      <c r="A5" s="42" t="s">
        <v>73</v>
      </c>
      <c r="B5" s="42" t="s">
        <v>74</v>
      </c>
      <c r="C5" s="42" t="s">
        <v>75</v>
      </c>
      <c r="D5" s="222"/>
      <c r="E5" s="222"/>
      <c r="F5" s="222"/>
      <c r="G5" s="228"/>
      <c r="H5" s="225"/>
    </row>
    <row r="6" spans="1:256" s="17" customFormat="1" ht="25.5" customHeight="1">
      <c r="A6" s="43"/>
      <c r="B6" s="43"/>
      <c r="C6" s="71"/>
      <c r="D6" s="134" t="s">
        <v>58</v>
      </c>
      <c r="E6" s="46">
        <f>E7+E11+E15+E18</f>
        <v>3224.09</v>
      </c>
      <c r="F6" s="46">
        <f>F7+F11+F15+F18</f>
        <v>2293.07</v>
      </c>
      <c r="G6" s="46">
        <f>G7+G11+G15+G18</f>
        <v>931.02</v>
      </c>
      <c r="H6" s="44">
        <v>0</v>
      </c>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9" ht="25.5" customHeight="1">
      <c r="A7" s="43" t="s">
        <v>76</v>
      </c>
      <c r="B7" s="43"/>
      <c r="C7" s="71"/>
      <c r="D7" s="134" t="s">
        <v>77</v>
      </c>
      <c r="E7" s="46">
        <v>2767</v>
      </c>
      <c r="F7" s="46">
        <v>1837.98</v>
      </c>
      <c r="G7" s="45">
        <v>929.02</v>
      </c>
      <c r="H7" s="44">
        <v>0</v>
      </c>
      <c r="I7" s="129"/>
    </row>
    <row r="8" spans="1:8" ht="25.5" customHeight="1">
      <c r="A8" s="43" t="s">
        <v>78</v>
      </c>
      <c r="B8" s="43" t="s">
        <v>79</v>
      </c>
      <c r="C8" s="71"/>
      <c r="D8" s="134" t="s">
        <v>80</v>
      </c>
      <c r="E8" s="46">
        <v>2767</v>
      </c>
      <c r="F8" s="46">
        <v>1837.98</v>
      </c>
      <c r="G8" s="45">
        <v>929.02</v>
      </c>
      <c r="H8" s="44">
        <v>0</v>
      </c>
    </row>
    <row r="9" spans="1:8" ht="25.5" customHeight="1">
      <c r="A9" s="43" t="s">
        <v>81</v>
      </c>
      <c r="B9" s="43" t="s">
        <v>82</v>
      </c>
      <c r="C9" s="71" t="s">
        <v>83</v>
      </c>
      <c r="D9" s="134" t="s">
        <v>84</v>
      </c>
      <c r="E9" s="46">
        <v>1956.93</v>
      </c>
      <c r="F9" s="46">
        <v>1837.98</v>
      </c>
      <c r="G9" s="45">
        <v>118.95</v>
      </c>
      <c r="H9" s="44">
        <v>0</v>
      </c>
    </row>
    <row r="10" spans="1:8" ht="25.5" customHeight="1">
      <c r="A10" s="43" t="s">
        <v>81</v>
      </c>
      <c r="B10" s="43" t="s">
        <v>82</v>
      </c>
      <c r="C10" s="71" t="s">
        <v>85</v>
      </c>
      <c r="D10" s="134" t="s">
        <v>86</v>
      </c>
      <c r="E10" s="46">
        <v>810.07</v>
      </c>
      <c r="F10" s="46">
        <v>0</v>
      </c>
      <c r="G10" s="45">
        <v>810.07</v>
      </c>
      <c r="H10" s="44">
        <v>0</v>
      </c>
    </row>
    <row r="11" spans="1:8" ht="25.5" customHeight="1">
      <c r="A11" s="43" t="s">
        <v>87</v>
      </c>
      <c r="B11" s="43"/>
      <c r="C11" s="71"/>
      <c r="D11" s="134" t="s">
        <v>88</v>
      </c>
      <c r="E11" s="46">
        <f>E12</f>
        <v>253.82</v>
      </c>
      <c r="F11" s="46">
        <f>F12</f>
        <v>251.82</v>
      </c>
      <c r="G11" s="46">
        <f>G12</f>
        <v>2</v>
      </c>
      <c r="H11" s="44">
        <v>0</v>
      </c>
    </row>
    <row r="12" spans="1:8" ht="25.5" customHeight="1">
      <c r="A12" s="43" t="s">
        <v>89</v>
      </c>
      <c r="B12" s="43" t="s">
        <v>90</v>
      </c>
      <c r="C12" s="71"/>
      <c r="D12" s="134" t="s">
        <v>91</v>
      </c>
      <c r="E12" s="46">
        <f>E13+E14</f>
        <v>253.82</v>
      </c>
      <c r="F12" s="46">
        <f>F13+F14</f>
        <v>251.82</v>
      </c>
      <c r="G12" s="46">
        <f>G13+G14</f>
        <v>2</v>
      </c>
      <c r="H12" s="44">
        <v>0</v>
      </c>
    </row>
    <row r="13" spans="1:8" ht="25.5" customHeight="1">
      <c r="A13" s="43" t="s">
        <v>92</v>
      </c>
      <c r="B13" s="43" t="s">
        <v>94</v>
      </c>
      <c r="C13" s="71" t="s">
        <v>83</v>
      </c>
      <c r="D13" s="72" t="s">
        <v>93</v>
      </c>
      <c r="E13" s="46">
        <f>F13+G13</f>
        <v>95.09</v>
      </c>
      <c r="F13" s="46">
        <v>93.09</v>
      </c>
      <c r="G13" s="45">
        <v>2</v>
      </c>
      <c r="H13" s="44"/>
    </row>
    <row r="14" spans="1:8" ht="25.5" customHeight="1">
      <c r="A14" s="43" t="s">
        <v>92</v>
      </c>
      <c r="B14" s="43" t="s">
        <v>94</v>
      </c>
      <c r="C14" s="71" t="s">
        <v>90</v>
      </c>
      <c r="D14" s="134" t="s">
        <v>95</v>
      </c>
      <c r="E14" s="46">
        <v>158.73</v>
      </c>
      <c r="F14" s="46">
        <v>158.73</v>
      </c>
      <c r="G14" s="45">
        <v>0</v>
      </c>
      <c r="H14" s="44">
        <v>0</v>
      </c>
    </row>
    <row r="15" spans="1:8" ht="25.5" customHeight="1">
      <c r="A15" s="43" t="s">
        <v>96</v>
      </c>
      <c r="B15" s="43"/>
      <c r="C15" s="71"/>
      <c r="D15" s="134" t="s">
        <v>97</v>
      </c>
      <c r="E15" s="46">
        <v>81.52</v>
      </c>
      <c r="F15" s="46">
        <v>81.52</v>
      </c>
      <c r="G15" s="45">
        <v>0</v>
      </c>
      <c r="H15" s="44">
        <v>0</v>
      </c>
    </row>
    <row r="16" spans="1:8" ht="25.5" customHeight="1">
      <c r="A16" s="43" t="s">
        <v>98</v>
      </c>
      <c r="B16" s="43" t="s">
        <v>99</v>
      </c>
      <c r="C16" s="71"/>
      <c r="D16" s="134" t="s">
        <v>100</v>
      </c>
      <c r="E16" s="46">
        <v>81.52</v>
      </c>
      <c r="F16" s="46">
        <v>81.52</v>
      </c>
      <c r="G16" s="45">
        <v>0</v>
      </c>
      <c r="H16" s="44">
        <v>0</v>
      </c>
    </row>
    <row r="17" spans="1:8" ht="25.5" customHeight="1">
      <c r="A17" s="43" t="s">
        <v>101</v>
      </c>
      <c r="B17" s="43" t="s">
        <v>102</v>
      </c>
      <c r="C17" s="71" t="s">
        <v>83</v>
      </c>
      <c r="D17" s="134" t="s">
        <v>103</v>
      </c>
      <c r="E17" s="46">
        <v>81.52</v>
      </c>
      <c r="F17" s="46">
        <v>81.52</v>
      </c>
      <c r="G17" s="45">
        <v>0</v>
      </c>
      <c r="H17" s="44">
        <v>0</v>
      </c>
    </row>
    <row r="18" spans="1:8" ht="25.5" customHeight="1">
      <c r="A18" s="43" t="s">
        <v>104</v>
      </c>
      <c r="B18" s="43"/>
      <c r="C18" s="71"/>
      <c r="D18" s="134" t="s">
        <v>105</v>
      </c>
      <c r="E18" s="46">
        <v>121.75</v>
      </c>
      <c r="F18" s="46">
        <v>121.75</v>
      </c>
      <c r="G18" s="45">
        <v>0</v>
      </c>
      <c r="H18" s="44">
        <v>0</v>
      </c>
    </row>
    <row r="19" spans="1:8" ht="25.5" customHeight="1">
      <c r="A19" s="43" t="s">
        <v>106</v>
      </c>
      <c r="B19" s="43" t="s">
        <v>85</v>
      </c>
      <c r="C19" s="71"/>
      <c r="D19" s="134" t="s">
        <v>107</v>
      </c>
      <c r="E19" s="46">
        <v>121.75</v>
      </c>
      <c r="F19" s="46">
        <v>121.75</v>
      </c>
      <c r="G19" s="45">
        <v>0</v>
      </c>
      <c r="H19" s="44">
        <v>0</v>
      </c>
    </row>
    <row r="20" spans="1:8" ht="25.5" customHeight="1">
      <c r="A20" s="43" t="s">
        <v>108</v>
      </c>
      <c r="B20" s="43" t="s">
        <v>109</v>
      </c>
      <c r="C20" s="71" t="s">
        <v>83</v>
      </c>
      <c r="D20" s="134" t="s">
        <v>110</v>
      </c>
      <c r="E20" s="46">
        <v>121.75</v>
      </c>
      <c r="F20" s="46">
        <v>121.75</v>
      </c>
      <c r="G20" s="45">
        <v>0</v>
      </c>
      <c r="H20" s="44">
        <v>0</v>
      </c>
    </row>
    <row r="21" ht="25.5" customHeight="1"/>
    <row r="22" ht="25.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sheetData>
  <sheetProtection formatCells="0" formatColumns="0" formatRows="0"/>
  <mergeCells count="6">
    <mergeCell ref="G4:G5"/>
    <mergeCell ref="H4:H5"/>
    <mergeCell ref="A4:C4"/>
    <mergeCell ref="D4:D5"/>
    <mergeCell ref="E4:E5"/>
    <mergeCell ref="F4:F5"/>
  </mergeCells>
  <printOptions horizontalCentered="1"/>
  <pageMargins left="0.7900000000000001" right="0.11805555555555555" top="0.7900000000000001" bottom="0.7900000000000001" header="0.5" footer="0.5"/>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李晶</cp:lastModifiedBy>
  <cp:lastPrinted>2018-01-24T02:50:56Z</cp:lastPrinted>
  <dcterms:created xsi:type="dcterms:W3CDTF">2017-10-15T02:41:03Z</dcterms:created>
  <dcterms:modified xsi:type="dcterms:W3CDTF">2021-06-05T08:49:16Z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EDOID">
    <vt:r8>17763578</vt:r8>
  </property>
  <property fmtid="{D5CDD505-2E9C-101B-9397-08002B2CF9AE}" pid="4" name="ICV">
    <vt:lpwstr>5421DE1489144BCFBFF9F50DD1F19B0C</vt:lpwstr>
  </property>
</Properties>
</file>